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📅 今日 Dashboard" sheetId="1" state="visible" r:id="rId1"/>
    <sheet xmlns:r="http://schemas.openxmlformats.org/officeDocument/2006/relationships" name="說明 (請先睇)" sheetId="2" state="visible" r:id="rId2"/>
    <sheet xmlns:r="http://schemas.openxmlformats.org/officeDocument/2006/relationships" name="客戶追蹤" sheetId="3" state="visible" r:id="rId3"/>
    <sheet xmlns:r="http://schemas.openxmlformats.org/officeDocument/2006/relationships" name="⚙️ 設定" sheetId="4" state="visible" r:id="rId4"/>
    <sheet xmlns:r="http://schemas.openxmlformats.org/officeDocument/2006/relationships" name="🚀 Emoji 升級 (可選)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&quot;HK$&quot; #,##0"/>
  </numFmts>
  <fonts count="30">
    <font>
      <name val="Calibri"/>
      <family val="2"/>
      <color theme="1"/>
      <sz val="11"/>
      <scheme val="minor"/>
    </font>
    <font>
      <name val="Microsoft JhengHei"/>
      <b val="1"/>
      <color rgb="001a56a0"/>
      <sz val="14"/>
    </font>
    <font>
      <name val="Microsoft JhengHei"/>
      <b val="1"/>
      <color rgb="00c05621"/>
      <sz val="10"/>
    </font>
    <font>
      <name val="Microsoft JhengHei"/>
      <color rgb="002d3748"/>
      <sz val="10"/>
    </font>
    <font>
      <name val="Microsoft JhengHei"/>
      <b val="1"/>
      <color rgb="001a56a0"/>
      <sz val="11"/>
    </font>
    <font>
      <name val="Microsoft JhengHei"/>
      <b val="1"/>
      <color rgb="00ffffff"/>
      <sz val="10"/>
    </font>
    <font>
      <name val="Microsoft JhengHei"/>
      <b val="1"/>
      <color rgb="001a56a0"/>
      <sz val="10"/>
    </font>
    <font>
      <name val="Microsoft JhengHei"/>
      <b val="1"/>
      <color rgb="004a5568"/>
      <sz val="11"/>
    </font>
    <font>
      <name val="Microsoft JhengHei"/>
      <color rgb="001a56a0"/>
      <sz val="11"/>
    </font>
    <font>
      <name val="Consolas"/>
      <color rgb="004a5568"/>
      <sz val="8"/>
    </font>
    <font>
      <name val="Microsoft JhengHei"/>
      <i val="1"/>
      <color rgb="00888888"/>
      <sz val="9"/>
    </font>
    <font>
      <name val="Microsoft JhengHei"/>
      <i val="1"/>
      <color rgb="00555555"/>
      <sz val="10"/>
    </font>
    <font>
      <name val="Microsoft JhengHei"/>
      <b val="1"/>
      <color rgb="002d3748"/>
      <sz val="9"/>
    </font>
    <font>
      <name val="Microsoft JhengHei"/>
      <color rgb="004a5568"/>
      <sz val="9"/>
    </font>
    <font>
      <name val="Microsoft JhengHei"/>
      <b val="1"/>
      <color rgb="001a56a0"/>
      <sz val="18"/>
    </font>
    <font>
      <name val="Microsoft JhengHei"/>
      <color rgb="004a5568"/>
      <sz val="12"/>
    </font>
    <font>
      <name val="Microsoft JhengHei"/>
      <i val="1"/>
      <color rgb="00718096"/>
      <sz val="10"/>
    </font>
    <font>
      <name val="Microsoft JhengHei"/>
      <b val="1"/>
      <color rgb="006b21a8"/>
      <sz val="13"/>
    </font>
    <font>
      <name val="Microsoft JhengHei"/>
      <b val="1"/>
      <color rgb="00b91c1c"/>
      <sz val="13"/>
    </font>
    <font>
      <name val="Microsoft JhengHei"/>
      <b val="1"/>
      <color rgb="00c05621"/>
      <sz val="13"/>
    </font>
    <font>
      <name val="Microsoft JhengHei"/>
      <b val="1"/>
      <color rgb="002c5282"/>
      <sz val="13"/>
    </font>
    <font>
      <name val="Microsoft JhengHei"/>
      <b val="1"/>
      <color rgb="009b2c2c"/>
      <sz val="13"/>
    </font>
    <font>
      <name val="Microsoft JhengHei"/>
      <i val="1"/>
      <color rgb="00718096"/>
      <sz val="9"/>
    </font>
    <font>
      <name val="Microsoft JhengHei"/>
      <i val="1"/>
      <color rgb="00b0b0b0"/>
      <sz val="9"/>
    </font>
    <font>
      <name val="Microsoft JhengHei"/>
      <color rgb="004a5568"/>
      <sz val="10"/>
    </font>
    <font>
      <name val="Microsoft JhengHei"/>
      <b val="1"/>
      <color rgb="00ffffff"/>
      <sz val="11"/>
    </font>
    <font>
      <name val="Microsoft JhengHei"/>
      <b val="1"/>
      <color rgb="004a5568"/>
      <sz val="10"/>
    </font>
    <font>
      <name val="Consolas"/>
      <color rgb="002d3748"/>
      <sz val="9"/>
    </font>
    <font>
      <name val="Microsoft JhengHei"/>
      <b val="1"/>
      <color rgb="00c05621"/>
      <sz val="11"/>
    </font>
    <font>
      <name val="Microsoft JhengHei"/>
      <color rgb="001a56a0"/>
      <sz val="10"/>
    </font>
  </fonts>
  <fills count="24">
    <fill>
      <patternFill/>
    </fill>
    <fill>
      <patternFill patternType="gray125"/>
    </fill>
    <fill>
      <patternFill patternType="solid">
        <fgColor rgb="00fef3c7"/>
      </patternFill>
    </fill>
    <fill>
      <patternFill patternType="solid">
        <fgColor rgb="00e6f0fa"/>
      </patternFill>
    </fill>
    <fill>
      <patternFill patternType="solid">
        <fgColor rgb="001a56a0"/>
      </patternFill>
    </fill>
    <fill>
      <patternFill patternType="solid">
        <fgColor rgb="00c05621"/>
      </patternFill>
    </fill>
    <fill>
      <patternFill patternType="solid">
        <fgColor rgb="002f855a"/>
      </patternFill>
    </fill>
    <fill>
      <patternFill patternType="solid">
        <fgColor rgb="00f0f9ff"/>
      </patternFill>
    </fill>
    <fill>
      <patternFill patternType="solid">
        <fgColor rgb="00fde68a"/>
      </patternFill>
    </fill>
    <fill>
      <patternFill patternType="solid">
        <fgColor rgb="00fff3c4"/>
      </patternFill>
    </fill>
    <fill>
      <patternFill patternType="solid">
        <fgColor rgb="00c6f6d5"/>
      </patternFill>
    </fill>
    <fill>
      <patternFill patternType="solid">
        <fgColor rgb="00fffbea"/>
      </patternFill>
    </fill>
    <fill>
      <patternFill patternType="solid">
        <fgColor rgb="00fed7aa"/>
      </patternFill>
    </fill>
    <fill>
      <patternFill patternType="solid">
        <fgColor rgb="00bbf7d0"/>
      </patternFill>
    </fill>
    <fill>
      <patternFill patternType="solid">
        <fgColor rgb="00fafafa"/>
      </patternFill>
    </fill>
    <fill>
      <patternFill patternType="solid">
        <fgColor rgb="00e9d8fd"/>
      </patternFill>
    </fill>
    <fill>
      <patternFill patternType="solid">
        <fgColor rgb="006b21a8"/>
      </patternFill>
    </fill>
    <fill>
      <patternFill patternType="solid">
        <fgColor rgb="00fee2e2"/>
      </patternFill>
    </fill>
    <fill>
      <patternFill patternType="solid">
        <fgColor rgb="00b91c1c"/>
      </patternFill>
    </fill>
    <fill>
      <patternFill patternType="solid">
        <fgColor rgb="00dbeafe"/>
      </patternFill>
    </fill>
    <fill>
      <patternFill patternType="solid">
        <fgColor rgb="002c5282"/>
      </patternFill>
    </fill>
    <fill>
      <patternFill patternType="solid">
        <fgColor rgb="00fed7d7"/>
      </patternFill>
    </fill>
    <fill>
      <patternFill patternType="solid">
        <fgColor rgb="009b2c2c"/>
      </patternFill>
    </fill>
    <fill>
      <patternFill patternType="solid">
        <fgColor rgb="00f7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14" fillId="0" borderId="0" pivotButton="0" quotePrefix="0" xfId="0"/>
    <xf numFmtId="0" fontId="15" fillId="0" borderId="0" pivotButton="0" quotePrefix="0" xfId="0"/>
    <xf numFmtId="0" fontId="16" fillId="0" borderId="0" pivotButton="0" quotePrefix="0" xfId="0"/>
    <xf numFmtId="0" fontId="17" fillId="15" borderId="0" pivotButton="0" quotePrefix="0" xfId="0"/>
    <xf numFmtId="0" fontId="5" fillId="16" borderId="0" applyAlignment="1" pivotButton="0" quotePrefix="0" xfId="0">
      <alignment horizontal="center"/>
    </xf>
    <xf numFmtId="164" fontId="0" fillId="0" borderId="0" pivotButton="0" quotePrefix="0" xfId="0"/>
    <xf numFmtId="0" fontId="18" fillId="17" borderId="0" pivotButton="0" quotePrefix="0" xfId="0"/>
    <xf numFmtId="0" fontId="5" fillId="18" borderId="0" applyAlignment="1" pivotButton="0" quotePrefix="0" xfId="0">
      <alignment horizontal="center"/>
    </xf>
    <xf numFmtId="165" fontId="0" fillId="0" borderId="0" pivotButton="0" quotePrefix="0" xfId="0"/>
    <xf numFmtId="0" fontId="19" fillId="2" borderId="0" pivotButton="0" quotePrefix="0" xfId="0"/>
    <xf numFmtId="0" fontId="5" fillId="5" borderId="0" applyAlignment="1" pivotButton="0" quotePrefix="0" xfId="0">
      <alignment horizontal="center"/>
    </xf>
    <xf numFmtId="0" fontId="20" fillId="19" borderId="0" pivotButton="0" quotePrefix="0" xfId="0"/>
    <xf numFmtId="0" fontId="5" fillId="20" borderId="0" applyAlignment="1" pivotButton="0" quotePrefix="0" xfId="0">
      <alignment horizontal="center"/>
    </xf>
    <xf numFmtId="0" fontId="21" fillId="21" borderId="0" pivotButton="0" quotePrefix="0" xfId="0"/>
    <xf numFmtId="0" fontId="5" fillId="22" borderId="0" applyAlignment="1" pivotButton="0" quotePrefix="0" xfId="0">
      <alignment horizontal="center"/>
    </xf>
    <xf numFmtId="0" fontId="22" fillId="0" borderId="0" pivotButton="0" quotePrefix="0" xfId="0"/>
    <xf numFmtId="0" fontId="23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3" borderId="0" applyAlignment="1" pivotButton="0" quotePrefix="0" xfId="0">
      <alignment vertical="top" wrapText="1"/>
    </xf>
    <xf numFmtId="0" fontId="5" fillId="4" borderId="0" applyAlignment="1" pivotButton="0" quotePrefix="0" xfId="0">
      <alignment horizontal="center" vertical="center"/>
    </xf>
    <xf numFmtId="0" fontId="5" fillId="5" borderId="0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  <xf numFmtId="165" fontId="0" fillId="10" borderId="0" pivotButton="0" quotePrefix="0" xfId="0"/>
    <xf numFmtId="0" fontId="0" fillId="10" borderId="0" pivotButton="0" quotePrefix="0" xfId="0"/>
    <xf numFmtId="164" fontId="0" fillId="7" borderId="0" pivotButton="0" quotePrefix="0" xfId="0"/>
    <xf numFmtId="0" fontId="0" fillId="11" borderId="0" pivotButton="0" quotePrefix="0" xfId="0"/>
    <xf numFmtId="0" fontId="0" fillId="9" borderId="0" pivotButton="0" quotePrefix="0" xfId="0"/>
    <xf numFmtId="0" fontId="6" fillId="2" borderId="0" applyAlignment="1" pivotButton="0" quotePrefix="0" xfId="0">
      <alignment horizontal="center" vertical="center"/>
    </xf>
    <xf numFmtId="0" fontId="6" fillId="12" borderId="0" applyAlignment="1" pivotButton="0" quotePrefix="0" xfId="0">
      <alignment horizontal="center" vertical="center"/>
    </xf>
    <xf numFmtId="0" fontId="6" fillId="13" borderId="0" applyAlignment="1" pivotButton="0" quotePrefix="0" xfId="0">
      <alignment horizontal="center" vertical="center"/>
    </xf>
    <xf numFmtId="165" fontId="0" fillId="8" borderId="0" pivotButton="0" quotePrefix="0" xfId="0"/>
    <xf numFmtId="0" fontId="0" fillId="8" borderId="0" pivotButton="0" quotePrefix="0" xfId="0"/>
    <xf numFmtId="0" fontId="1" fillId="0" borderId="0" pivotButton="0" quotePrefix="0" xfId="0"/>
    <xf numFmtId="0" fontId="7" fillId="3" borderId="0" applyAlignment="1" pivotButton="0" quotePrefix="0" xfId="0">
      <alignment horizontal="right" vertical="center"/>
    </xf>
    <xf numFmtId="0" fontId="8" fillId="11" borderId="0" applyAlignment="1" pivotButton="0" quotePrefix="0" xfId="0">
      <alignment horizontal="left" vertical="center"/>
    </xf>
    <xf numFmtId="0" fontId="7" fillId="3" borderId="0" applyAlignment="1" pivotButton="0" quotePrefix="0" xfId="0">
      <alignment horizontal="right" vertical="top" wrapText="1"/>
    </xf>
    <xf numFmtId="0" fontId="9" fillId="2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right" vertical="top" wrapText="1"/>
    </xf>
    <xf numFmtId="0" fontId="11" fillId="14" borderId="0" applyAlignment="1" pivotButton="0" quotePrefix="0" xfId="0">
      <alignment horizontal="left" vertical="top" wrapText="1"/>
    </xf>
    <xf numFmtId="0" fontId="9" fillId="12" borderId="0" applyAlignment="1" pivotButton="0" quotePrefix="0" xfId="0">
      <alignment horizontal="left" vertical="top" wrapText="1"/>
    </xf>
    <xf numFmtId="0" fontId="9" fillId="13" borderId="0" applyAlignment="1" pivotButton="0" quotePrefix="0" xfId="0">
      <alignment horizontal="left" vertical="top" wrapText="1"/>
    </xf>
    <xf numFmtId="0" fontId="4" fillId="0" borderId="0" pivotButton="0" quotePrefix="0" xfId="0"/>
    <xf numFmtId="0" fontId="12" fillId="0" borderId="0" applyAlignment="1" pivotButton="0" quotePrefix="0" xfId="0">
      <alignment horizontal="right" vertical="top" wrapText="1"/>
    </xf>
    <xf numFmtId="0" fontId="13" fillId="0" borderId="0" applyAlignment="1" pivotButton="0" quotePrefix="0" xfId="0">
      <alignment vertical="top" wrapText="1"/>
    </xf>
    <xf numFmtId="0" fontId="2" fillId="2" borderId="0" applyAlignment="1" pivotButton="0" quotePrefix="0" xfId="0">
      <alignment horizontal="right" vertical="top" wrapText="1"/>
    </xf>
    <xf numFmtId="0" fontId="29" fillId="2" borderId="0" applyAlignment="1" pivotButton="0" quotePrefix="0" xfId="0">
      <alignment horizontal="left" vertical="top" wrapText="1"/>
    </xf>
    <xf numFmtId="0" fontId="29" fillId="12" borderId="0" applyAlignment="1" pivotButton="0" quotePrefix="0" xfId="0">
      <alignment horizontal="left" vertical="top" wrapText="1"/>
    </xf>
    <xf numFmtId="0" fontId="29" fillId="13" borderId="0" applyAlignment="1" pivotButton="0" quotePrefix="0" xfId="0">
      <alignment horizontal="left" vertical="top" wrapText="1"/>
    </xf>
    <xf numFmtId="0" fontId="24" fillId="0" borderId="0" applyAlignment="1" pivotButton="0" quotePrefix="0" xfId="0">
      <alignment vertical="top" wrapText="1"/>
    </xf>
    <xf numFmtId="0" fontId="25" fillId="4" borderId="0" applyAlignment="1" pivotButton="0" quotePrefix="0" xfId="0">
      <alignment horizontal="center" vertical="center"/>
    </xf>
    <xf numFmtId="0" fontId="26" fillId="0" borderId="0" pivotButton="0" quotePrefix="0" xfId="0"/>
    <xf numFmtId="0" fontId="27" fillId="23" borderId="0" applyAlignment="1" pivotButton="0" quotePrefix="0" xfId="0">
      <alignment vertical="top" wrapText="1"/>
    </xf>
    <xf numFmtId="0" fontId="28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57"/>
  <sheetViews>
    <sheetView workbookViewId="0">
      <selection activeCell="A1" sqref="A1"/>
    </sheetView>
  </sheetViews>
  <sheetFormatPr baseColWidth="8" defaultRowHeight="15"/>
  <cols>
    <col width="4" customWidth="1" min="1" max="1"/>
    <col width="20" customWidth="1" min="2" max="2"/>
    <col width="14" customWidth="1" min="3" max="3"/>
    <col width="14" customWidth="1" min="4" max="4"/>
    <col width="18" customWidth="1" min="5" max="5"/>
    <col width="14" customWidth="1" min="6" max="6"/>
  </cols>
  <sheetData>
    <row r="1">
      <c r="B1" s="1" t="inlineStr">
        <is>
          <t>📅 今日 Dashboard  ·  v3.10</t>
        </is>
      </c>
    </row>
    <row r="2">
      <c r="B2" s="2">
        <f>TEXT(TODAY(),"yyyy-mm-dd (dddd)")</f>
        <v/>
      </c>
    </row>
    <row r="3">
      <c r="B3" s="3" t="inlineStr">
        <is>
          <t>每日一開，跟住 SEND / 追客。做完落「客戶追蹤」對應行 V (狀態) / AC (保費已收) / X / Z 欄更新，呢度自動清走。</t>
        </is>
      </c>
    </row>
    <row r="5">
      <c r="B5" s="4" t="inlineStr">
        <is>
          <t>📋 未出單 / 待跟進（追客付款、出單）</t>
        </is>
      </c>
    </row>
    <row r="6">
      <c r="B6" s="5" t="inlineStr">
        <is>
          <t>客戶</t>
        </is>
      </c>
      <c r="C6" s="5" t="inlineStr">
        <is>
          <t>出發日</t>
        </is>
      </c>
      <c r="D6" s="5" t="inlineStr">
        <is>
          <t>狀態</t>
        </is>
      </c>
      <c r="E6" s="5" t="inlineStr">
        <is>
          <t>目的地</t>
        </is>
      </c>
      <c r="F6" s="5" t="inlineStr">
        <is>
          <t>電話</t>
        </is>
      </c>
    </row>
    <row r="7">
      <c r="B7">
        <f>IFERROR(FILTER(客戶追蹤!B2:B201,客戶追蹤!B2:B201&lt;&gt;"",((客戶追蹤!V2:V201="待收資料")+(客戶追蹤!V2:V201="已收資料")+(客戶追蹤!V2:V201="")&gt;0)),"🎉 冇未出單客 — 全部搞掂！")</f>
        <v/>
      </c>
      <c r="C7" s="6">
        <f>IFERROR(FILTER(客戶追蹤!K2:K201,客戶追蹤!B2:B201&lt;&gt;"",((客戶追蹤!V2:V201="待收資料")+(客戶追蹤!V2:V201="已收資料")+(客戶追蹤!V2:V201="")&gt;0)),"")</f>
        <v/>
      </c>
      <c r="D7">
        <f>IFERROR(FILTER(客戶追蹤!V2:V201,客戶追蹤!B2:B201&lt;&gt;"",((客戶追蹤!V2:V201="待收資料")+(客戶追蹤!V2:V201="已收資料")+(客戶追蹤!V2:V201="")&gt;0)),"")</f>
        <v/>
      </c>
      <c r="E7">
        <f>IFERROR(FILTER(客戶追蹤!I2:I201,客戶追蹤!B2:B201&lt;&gt;"",((客戶追蹤!V2:V201="待收資料")+(客戶追蹤!V2:V201="已收資料")+(客戶追蹤!V2:V201="")&gt;0)),"")</f>
        <v/>
      </c>
      <c r="F7">
        <f>IFERROR(FILTER(客戶追蹤!C2:C201,客戶追蹤!B2:B201&lt;&gt;"",((客戶追蹤!V2:V201="待收資料")+(客戶追蹤!V2:V201="已收資料")+(客戶追蹤!V2:V201="")&gt;0)),"")</f>
        <v/>
      </c>
    </row>
    <row r="8">
      <c r="C8" s="6" t="n"/>
    </row>
    <row r="9">
      <c r="C9" s="6" t="n"/>
    </row>
    <row r="10">
      <c r="C10" s="6" t="n"/>
    </row>
    <row r="11">
      <c r="C11" s="6" t="n"/>
    </row>
    <row r="12">
      <c r="C12" s="6" t="n"/>
    </row>
    <row r="15">
      <c r="B15" s="7" t="inlineStr">
        <is>
          <t>💰 已出單 但 未收保費（追住收錢）</t>
        </is>
      </c>
    </row>
    <row r="16">
      <c r="B16" s="8" t="inlineStr">
        <is>
          <t>客戶</t>
        </is>
      </c>
      <c r="C16" s="8" t="inlineStr">
        <is>
          <t>出發日</t>
        </is>
      </c>
      <c r="D16" s="8" t="inlineStr">
        <is>
          <t>保費 HK$</t>
        </is>
      </c>
      <c r="E16" s="8" t="inlineStr">
        <is>
          <t>目的地</t>
        </is>
      </c>
      <c r="F16" s="8" t="inlineStr">
        <is>
          <t>電話</t>
        </is>
      </c>
    </row>
    <row r="17">
      <c r="B17">
        <f>IFERROR(FILTER(客戶追蹤!B2:B201,客戶追蹤!B2:B201&lt;&gt;"",客戶追蹤!V2:V201="已出單",客戶追蹤!AC2:AC201&lt;&gt;"✓"),"🎉 冇未收保費 — 錢都收齊！")</f>
        <v/>
      </c>
      <c r="C17" s="6">
        <f>IFERROR(FILTER(客戶追蹤!K2:K201,客戶追蹤!B2:B201&lt;&gt;"",客戶追蹤!V2:V201="已出單",客戶追蹤!AC2:AC201&lt;&gt;"✓"),"")</f>
        <v/>
      </c>
      <c r="D17" s="9">
        <f>IFERROR(FILTER(客戶追蹤!T2:T201,客戶追蹤!B2:B201&lt;&gt;"",客戶追蹤!V2:V201="已出單",客戶追蹤!AC2:AC201&lt;&gt;"✓"),"")</f>
        <v/>
      </c>
      <c r="E17">
        <f>IFERROR(FILTER(客戶追蹤!I2:I201,客戶追蹤!B2:B201&lt;&gt;"",客戶追蹤!V2:V201="已出單",客戶追蹤!AC2:AC201&lt;&gt;"✓"),"")</f>
        <v/>
      </c>
      <c r="F17">
        <f>IFERROR(FILTER(客戶追蹤!C2:C201,客戶追蹤!B2:B201&lt;&gt;"",客戶追蹤!V2:V201="已出單",客戶追蹤!AC2:AC201&lt;&gt;"✓"),"")</f>
        <v/>
      </c>
    </row>
    <row r="18">
      <c r="C18" s="6" t="n"/>
      <c r="D18" s="9" t="n"/>
    </row>
    <row r="19">
      <c r="C19" s="6" t="n"/>
      <c r="D19" s="9" t="n"/>
    </row>
    <row r="20">
      <c r="C20" s="6" t="n"/>
      <c r="D20" s="9" t="n"/>
    </row>
    <row r="21">
      <c r="C21" s="6" t="n"/>
      <c r="D21" s="9" t="n"/>
    </row>
    <row r="22">
      <c r="C22" s="6" t="n"/>
      <c r="D22" s="9" t="n"/>
    </row>
    <row r="25">
      <c r="B25" s="10" t="inlineStr">
        <is>
          <t>⏰ 未來 3 日內出發 · 要 SEND 出發前提醒</t>
        </is>
      </c>
    </row>
    <row r="26">
      <c r="B26" s="11" t="inlineStr">
        <is>
          <t>客戶</t>
        </is>
      </c>
      <c r="C26" s="11" t="inlineStr">
        <is>
          <t>出發日</t>
        </is>
      </c>
      <c r="D26" s="11" t="inlineStr">
        <is>
          <t>提醒日</t>
        </is>
      </c>
      <c r="E26" s="11" t="inlineStr">
        <is>
          <t>目的地</t>
        </is>
      </c>
      <c r="F26" s="11" t="inlineStr">
        <is>
          <t>電話</t>
        </is>
      </c>
    </row>
    <row r="27">
      <c r="B27">
        <f>IFERROR(FILTER(客戶追蹤!B2:B201,客戶追蹤!B2:B201&lt;&gt;"",ISNUMBER(客戶追蹤!W2:W201),客戶追蹤!W2:W201&gt;=TODAY()-2,客戶追蹤!W2:W201&lt;=TODAY()+1,客戶追蹤!X2:X201&lt;&gt;"✓",客戶追蹤!X2:X201&lt;&gt;"免"),"🎉 今日冇客要 send 出發前提醒 — 開心！")</f>
        <v/>
      </c>
      <c r="C27" s="6">
        <f>IFERROR(FILTER(客戶追蹤!K2:K201,客戶追蹤!B2:B201&lt;&gt;"",ISNUMBER(客戶追蹤!W2:W201),客戶追蹤!W2:W201&gt;=TODAY()-2,客戶追蹤!W2:W201&lt;=TODAY()+1,客戶追蹤!X2:X201&lt;&gt;"✓",客戶追蹤!X2:X201&lt;&gt;"免"),"")</f>
        <v/>
      </c>
      <c r="D27" s="6">
        <f>IFERROR(FILTER(客戶追蹤!W2:W201,客戶追蹤!B2:B201&lt;&gt;"",ISNUMBER(客戶追蹤!W2:W201),客戶追蹤!W2:W201&gt;=TODAY()-2,客戶追蹤!W2:W201&lt;=TODAY()+1,客戶追蹤!X2:X201&lt;&gt;"✓",客戶追蹤!X2:X201&lt;&gt;"免"),"")</f>
        <v/>
      </c>
      <c r="E27">
        <f>IFERROR(FILTER(客戶追蹤!I2:I201,客戶追蹤!B2:B201&lt;&gt;"",ISNUMBER(客戶追蹤!W2:W201),客戶追蹤!W2:W201&gt;=TODAY()-2,客戶追蹤!W2:W201&lt;=TODAY()+1,客戶追蹤!X2:X201&lt;&gt;"✓",客戶追蹤!X2:X201&lt;&gt;"免"),"")</f>
        <v/>
      </c>
      <c r="F27">
        <f>IFERROR(FILTER(客戶追蹤!C2:C201,客戶追蹤!B2:B201&lt;&gt;"",ISNUMBER(客戶追蹤!W2:W201),客戶追蹤!W2:W201&gt;=TODAY()-2,客戶追蹤!W2:W201&lt;=TODAY()+1,客戶追蹤!X2:X201&lt;&gt;"✓",客戶追蹤!X2:X201&lt;&gt;"免"),"")</f>
        <v/>
      </c>
    </row>
    <row r="28">
      <c r="C28" s="6" t="n"/>
      <c r="D28" s="6" t="n"/>
    </row>
    <row r="29">
      <c r="C29" s="6" t="n"/>
      <c r="D29" s="6" t="n"/>
    </row>
    <row r="30">
      <c r="C30" s="6" t="n"/>
      <c r="D30" s="6" t="n"/>
    </row>
    <row r="31">
      <c r="C31" s="6" t="n"/>
      <c r="D31" s="6" t="n"/>
    </row>
    <row r="32">
      <c r="C32" s="6" t="n"/>
      <c r="D32" s="6" t="n"/>
    </row>
    <row r="35">
      <c r="B35" s="12" t="inlineStr">
        <is>
          <t>🏠 過去 3 日內回港 · 要 SEND 回港後 greeting</t>
        </is>
      </c>
    </row>
    <row r="36">
      <c r="B36" s="13" t="inlineStr">
        <is>
          <t>客戶</t>
        </is>
      </c>
      <c r="C36" s="13" t="inlineStr">
        <is>
          <t>回港日</t>
        </is>
      </c>
      <c r="D36" s="13" t="inlineStr">
        <is>
          <t>跟進日</t>
        </is>
      </c>
      <c r="E36" s="13" t="inlineStr">
        <is>
          <t>目的地</t>
        </is>
      </c>
      <c r="F36" s="13" t="inlineStr">
        <is>
          <t>電話</t>
        </is>
      </c>
    </row>
    <row r="37">
      <c r="B37">
        <f>IFERROR(FILTER(客戶追蹤!B2:B201,客戶追蹤!B2:B201&lt;&gt;"",ISNUMBER(客戶追蹤!Y2:Y201),客戶追蹤!Y2:Y201&gt;=TODAY()-1,客戶追蹤!Y2:Y201&lt;=TODAY()+2,客戶追蹤!Z2:Z201&lt;&gt;"✓",客戶追蹤!Z2:Z201&lt;&gt;"免"),"🎉 今日冇客要 send 回港後 greeting")</f>
        <v/>
      </c>
      <c r="C37" s="6">
        <f>IFERROR(FILTER(客戶追蹤!M2:M201,客戶追蹤!B2:B201&lt;&gt;"",ISNUMBER(客戶追蹤!Y2:Y201),客戶追蹤!Y2:Y201&gt;=TODAY()-1,客戶追蹤!Y2:Y201&lt;=TODAY()+2,客戶追蹤!Z2:Z201&lt;&gt;"✓",客戶追蹤!Z2:Z201&lt;&gt;"免"),"")</f>
        <v/>
      </c>
      <c r="D37" s="6">
        <f>IFERROR(FILTER(客戶追蹤!Y2:Y201,客戶追蹤!B2:B201&lt;&gt;"",ISNUMBER(客戶追蹤!Y2:Y201),客戶追蹤!Y2:Y201&gt;=TODAY()-1,客戶追蹤!Y2:Y201&lt;=TODAY()+2,客戶追蹤!Z2:Z201&lt;&gt;"✓",客戶追蹤!Z2:Z201&lt;&gt;"免"),"")</f>
        <v/>
      </c>
      <c r="E37">
        <f>IFERROR(FILTER(客戶追蹤!I2:I201,客戶追蹤!B2:B201&lt;&gt;"",ISNUMBER(客戶追蹤!Y2:Y201),客戶追蹤!Y2:Y201&gt;=TODAY()-1,客戶追蹤!Y2:Y201&lt;=TODAY()+2,客戶追蹤!Z2:Z201&lt;&gt;"✓",客戶追蹤!Z2:Z201&lt;&gt;"免"),"")</f>
        <v/>
      </c>
      <c r="F37">
        <f>IFERROR(FILTER(客戶追蹤!C2:C201,客戶追蹤!B2:B201&lt;&gt;"",ISNUMBER(客戶追蹤!Y2:Y201),客戶追蹤!Y2:Y201&gt;=TODAY()-1,客戶追蹤!Y2:Y201&lt;=TODAY()+2,客戶追蹤!Z2:Z201&lt;&gt;"✓",客戶追蹤!Z2:Z201&lt;&gt;"免"),"")</f>
        <v/>
      </c>
    </row>
    <row r="38">
      <c r="C38" s="6" t="n"/>
      <c r="D38" s="6" t="n"/>
    </row>
    <row r="39">
      <c r="C39" s="6" t="n"/>
      <c r="D39" s="6" t="n"/>
    </row>
    <row r="40">
      <c r="C40" s="6" t="n"/>
      <c r="D40" s="6" t="n"/>
    </row>
    <row r="41">
      <c r="C41" s="6" t="n"/>
      <c r="D41" s="6" t="n"/>
    </row>
    <row r="42">
      <c r="C42" s="6" t="n"/>
      <c r="D42" s="6" t="n"/>
    </row>
    <row r="45">
      <c r="B45" s="14" t="inlineStr">
        <is>
          <t>⚠️ 逾期未跟進（出發前提醒過期）</t>
        </is>
      </c>
    </row>
    <row r="46">
      <c r="B46" s="15" t="inlineStr">
        <is>
          <t>客戶</t>
        </is>
      </c>
      <c r="C46" s="15" t="inlineStr">
        <is>
          <t>出發日</t>
        </is>
      </c>
      <c r="D46" s="15" t="inlineStr">
        <is>
          <t>提醒日</t>
        </is>
      </c>
      <c r="E46" s="15" t="inlineStr">
        <is>
          <t>目的地</t>
        </is>
      </c>
      <c r="F46" s="15" t="inlineStr">
        <is>
          <t>電話</t>
        </is>
      </c>
    </row>
    <row r="47">
      <c r="B47">
        <f>IFERROR(FILTER(客戶追蹤!B2:B201,客戶追蹤!B2:B201&lt;&gt;"",ISNUMBER(客戶追蹤!W2:W201),客戶追蹤!W2:W201&lt;TODAY()-2,客戶追蹤!X2:X201&lt;&gt;"✓",客戶追蹤!X2:X201&lt;&gt;"免"),"🎉 冇逾期")</f>
        <v/>
      </c>
      <c r="C47" s="6">
        <f>IFERROR(FILTER(客戶追蹤!K2:K201,客戶追蹤!B2:B201&lt;&gt;"",ISNUMBER(客戶追蹤!W2:W201),客戶追蹤!W2:W201&lt;TODAY()-2,客戶追蹤!X2:X201&lt;&gt;"✓",客戶追蹤!X2:X201&lt;&gt;"免"),"")</f>
        <v/>
      </c>
      <c r="D47" s="6">
        <f>IFERROR(FILTER(客戶追蹤!W2:W201,客戶追蹤!B2:B201&lt;&gt;"",ISNUMBER(客戶追蹤!W2:W201),客戶追蹤!W2:W201&lt;TODAY()-2,客戶追蹤!X2:X201&lt;&gt;"✓",客戶追蹤!X2:X201&lt;&gt;"免"),"")</f>
        <v/>
      </c>
      <c r="E47">
        <f>IFERROR(FILTER(客戶追蹤!I2:I201,客戶追蹤!B2:B201&lt;&gt;"",ISNUMBER(客戶追蹤!W2:W201),客戶追蹤!W2:W201&lt;TODAY()-2,客戶追蹤!X2:X201&lt;&gt;"✓",客戶追蹤!X2:X201&lt;&gt;"免"),"")</f>
        <v/>
      </c>
      <c r="F47">
        <f>IFERROR(FILTER(客戶追蹤!C2:C201,客戶追蹤!B2:B201&lt;&gt;"",ISNUMBER(客戶追蹤!W2:W201),客戶追蹤!W2:W201&lt;TODAY()-2,客戶追蹤!X2:X201&lt;&gt;"✓",客戶追蹤!X2:X201&lt;&gt;"免"),"")</f>
        <v/>
      </c>
    </row>
    <row r="48">
      <c r="C48" s="6" t="n"/>
      <c r="D48" s="6" t="n"/>
    </row>
    <row r="49">
      <c r="C49" s="6" t="n"/>
      <c r="D49" s="6" t="n"/>
    </row>
    <row r="50">
      <c r="C50" s="6" t="n"/>
      <c r="D50" s="6" t="n"/>
    </row>
    <row r="51">
      <c r="C51" s="6" t="n"/>
      <c r="D51" s="6" t="n"/>
    </row>
    <row r="52">
      <c r="C52" s="6" t="n"/>
      <c r="D52" s="6" t="n"/>
    </row>
    <row r="55">
      <c r="B55" s="16" t="inlineStr">
        <is>
          <t>💡 Tip：訊息 SEND 完就返「客戶追蹤」對應行更新狀態（V 已出單、AC 保費已收 ✓、X/Z 提醒已 SEND ✓），呢個 section 會自動清走。</t>
        </is>
      </c>
    </row>
    <row r="57">
      <c r="B57" s="17" t="inlineStr">
        <is>
          <t>© 2026 Ferryrichman · 自家研發 · 版權所有，未經授權不得複製或分發 · v3.10</t>
        </is>
      </c>
    </row>
  </sheetData>
  <mergeCells count="10">
    <mergeCell ref="B55:F55"/>
    <mergeCell ref="B2:F2"/>
    <mergeCell ref="B15:F15"/>
    <mergeCell ref="B25:F25"/>
    <mergeCell ref="B3:F3"/>
    <mergeCell ref="B5:F5"/>
    <mergeCell ref="B45:F45"/>
    <mergeCell ref="B1:F1"/>
    <mergeCell ref="B57:F57"/>
    <mergeCell ref="B35:F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8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8" t="inlineStr">
        <is>
          <t>🛡️ FRM 客戶追蹤表 · v3.10 (2026-07-26)</t>
        </is>
      </c>
    </row>
    <row r="2">
      <c r="A2" s="19" t="inlineStr">
        <is>
          <t>★ 睇到「⚙️ 設定」同「📅 今日 Dashboard」有 5 個 section = v3.0 版。冇 = 舊版，去 agent.ferryrichman.com/travel 重新下載。</t>
        </is>
      </c>
    </row>
    <row r="3">
      <c r="A3" s="20" t="inlineStr"/>
    </row>
    <row r="4">
      <c r="A4" s="21" t="inlineStr">
        <is>
          <t>【私隱：只有你自己睇到你嘅客人】</t>
        </is>
      </c>
    </row>
    <row r="5">
      <c r="A5" s="20" t="inlineStr">
        <is>
          <t>• 呢份表存喺你自己嘅 Google Drive，用你自己嘅 Google 帳號。</t>
        </is>
      </c>
    </row>
    <row r="6">
      <c r="A6" s="20" t="inlineStr">
        <is>
          <t>• 同事各有各嘅一份，互相完全睇唔到對方客戶資料。</t>
        </is>
      </c>
    </row>
    <row r="7">
      <c r="A7" s="20" t="inlineStr">
        <is>
          <t>• FRM Agent Kit 網站唔會儲存任何客戶資料（解析器只係複製去剪貼簿）。</t>
        </is>
      </c>
    </row>
    <row r="8">
      <c r="A8" s="20" t="inlineStr">
        <is>
          <t>• 除非你主動「共用」呢份試算表，否則冇人睇到。→ 唔好㩒共用就最安全。</t>
        </is>
      </c>
    </row>
    <row r="9">
      <c r="A9" s="20" t="inlineStr"/>
    </row>
    <row r="10">
      <c r="A10" s="21" t="inlineStr">
        <is>
          <t>【點樣設定（一次性）】</t>
        </is>
      </c>
    </row>
    <row r="11">
      <c r="A11" s="20" t="inlineStr">
        <is>
          <t>1. 去 drive.google.com，用自己 Google 帳號登入。</t>
        </is>
      </c>
    </row>
    <row r="12">
      <c r="A12" s="20" t="inlineStr">
        <is>
          <t>2. 將呢個檔案拖入 Google Drive。</t>
        </is>
      </c>
    </row>
    <row r="13">
      <c r="A13" s="20" t="inlineStr">
        <is>
          <t>3. 右鍵 →「用 Google 試算表開啟」→「檔案 → 儲存為 Google 試算表」。</t>
        </is>
      </c>
    </row>
    <row r="14">
      <c r="A14" s="20" t="inlineStr">
        <is>
          <t>4. 改名：客戶追蹤 - (你名字)。</t>
        </is>
      </c>
    </row>
    <row r="15">
      <c r="A15" s="20" t="inlineStr">
        <is>
          <t>5. 手機裝『Google 試算表』App，隨時更新。</t>
        </is>
      </c>
    </row>
    <row r="16">
      <c r="A16" s="20" t="inlineStr"/>
    </row>
    <row r="17">
      <c r="A17" s="21" t="inlineStr">
        <is>
          <t>【點樣每日用】</t>
        </is>
      </c>
    </row>
    <row r="18">
      <c r="A18" s="20" t="inlineStr">
        <is>
          <t>★ 每朝一開 App，直接睇「📅 今日 Dashboard」分頁 — 佢會幫你分好五份：</t>
        </is>
      </c>
    </row>
    <row r="19">
      <c r="A19" s="20" t="inlineStr">
        <is>
          <t xml:space="preserve">   📋 未出單 / 待跟進 → 追客付款、出單</t>
        </is>
      </c>
    </row>
    <row r="20">
      <c r="A20" s="20" t="inlineStr">
        <is>
          <t xml:space="preserve">   💰 已出單但未收保費 → 追住收錢（出單同收錢係兩件事）</t>
        </is>
      </c>
    </row>
    <row r="21">
      <c r="A21" s="20" t="inlineStr">
        <is>
          <t xml:space="preserve">   ⏰ 未來 3 日內出發 → SEND 出發前提醒</t>
        </is>
      </c>
    </row>
    <row r="22">
      <c r="A22" s="20" t="inlineStr">
        <is>
          <t xml:space="preserve">   🏠 過去 3 日內回港 → SEND 回港後 greeting</t>
        </is>
      </c>
    </row>
    <row r="23">
      <c r="A23" s="20" t="inlineStr">
        <is>
          <t xml:space="preserve">   ⚠️ 逾期未跟進 → 補做</t>
        </is>
      </c>
    </row>
    <row r="24">
      <c r="A24" s="20" t="inlineStr">
        <is>
          <t xml:space="preserve">   SEND 完 / 收到錢 / 出咗單，返「客戶追蹤」更新對應行嘅 V / AC / X / Z 欄，dashboard 自動清走。</t>
        </is>
      </c>
    </row>
    <row r="25">
      <c r="A25" s="20" t="inlineStr"/>
    </row>
    <row r="26">
      <c r="A26" s="21" t="inlineStr">
        <is>
          <t>【💬 WhatsApp 一鍵 SEND】</t>
        </is>
      </c>
    </row>
    <row r="27">
      <c r="A27" s="20" t="inlineStr">
        <is>
          <t>「客戶追蹤」最右邊 3 欄有 WhatsApp 快速掣：</t>
        </is>
      </c>
    </row>
    <row r="28">
      <c r="A28" s="20" t="inlineStr">
        <is>
          <t xml:space="preserve">   AD 💰 追保費 — 未收錢時用，訊息會自動帶入客名、出發日、目的地、保費、你嘅 PayMe</t>
        </is>
      </c>
    </row>
    <row r="29">
      <c r="A29" s="20" t="inlineStr">
        <is>
          <t xml:space="preserve">   AE ✈️ 出發前 — 出發前 2 日用，訊息帶客名 + 目的地 + 出發溫馨提示</t>
        </is>
      </c>
    </row>
    <row r="30">
      <c r="A30" s="20" t="inlineStr">
        <is>
          <t xml:space="preserve">   AF 🏠 回港後 — 回港後 2 日用，訊息帶客名 + 目的地 + 索償提示</t>
        </is>
      </c>
    </row>
    <row r="31">
      <c r="A31" s="20" t="inlineStr">
        <is>
          <t>★ Click 掣即開 WhatsApp Web / App，訊息已預填，你可以再改嘢先 send。</t>
        </is>
      </c>
    </row>
    <row r="32">
      <c r="A32" s="20" t="inlineStr"/>
    </row>
    <row r="33">
      <c r="A33" s="21" t="inlineStr">
        <is>
          <t>【✏️ 自訂訊息（NEW · v3.2）】</t>
        </is>
      </c>
    </row>
    <row r="34">
      <c r="A34" s="20" t="inlineStr">
        <is>
          <t>去「⚙️ 設定」分頁，B5/B7/B9 有 3 段 WhatsApp 訊息範本（追保費／出發前／回港後）。</t>
        </is>
      </c>
    </row>
    <row r="35">
      <c r="A35" s="20" t="inlineStr">
        <is>
          <t>系統已經俾咗 default，你可以直接用，或者改成自己嘅語氣。</t>
        </is>
      </c>
    </row>
    <row r="36">
      <c r="A36" s="20" t="inlineStr">
        <is>
          <t>改文字時保留 [方括號] 標籤，發送時系統自動代入客人資料：</t>
        </is>
      </c>
    </row>
    <row r="37">
      <c r="A37" s="20" t="inlineStr">
        <is>
          <t xml:space="preserve">   [名] 客人名 · [目的地] · [出發日] · [回港日] · [保費] · [PayMe] · [簽名]</t>
        </is>
      </c>
    </row>
    <row r="38">
      <c r="A38" s="20" t="inlineStr">
        <is>
          <t>改完一次，全部 200 行對應嘅掣自動用新內容。B5/B7/B9 想斷行用 Alt+Enter。</t>
        </is>
      </c>
    </row>
    <row r="39">
      <c r="A39" s="20" t="inlineStr"/>
    </row>
    <row r="40">
      <c r="A40" s="21" t="inlineStr">
        <is>
          <t>【點樣加新客】</t>
        </is>
      </c>
    </row>
    <row r="41">
      <c r="A41" s="20" t="inlineStr">
        <is>
          <t>1. 收到客人 WhatsApp 回覆 → 貼落 FRM Agent Kit 網站「WhatsApp → 解析客人回覆」。</t>
        </is>
      </c>
    </row>
    <row r="42">
      <c r="A42" s="20" t="inlineStr">
        <is>
          <t>2. 撳「📊 複製 Google Sheets 一行資料」。</t>
        </is>
      </c>
    </row>
    <row r="43">
      <c r="A43" s="20" t="inlineStr">
        <is>
          <t>3. 開「客戶追蹤」分頁，最底新一行嘅 A 格 → Ctrl+V。</t>
        </is>
      </c>
    </row>
    <row r="44">
      <c r="A44" s="20" t="inlineStr">
        <is>
          <t>4. 19 個欄位（A-S）自動填晒。剩返 T 保費、U 保單號、V 狀態 手動填。</t>
        </is>
      </c>
    </row>
    <row r="45">
      <c r="A45" s="20" t="inlineStr">
        <is>
          <t>5. 出發前提醒日（W）、回港跟進日（Y）會自動計。</t>
        </is>
      </c>
    </row>
    <row r="46">
      <c r="A46" s="20" t="inlineStr"/>
    </row>
    <row r="47">
      <c r="A47" s="21" t="inlineStr">
        <is>
          <t>【欄位顏色圖例】</t>
        </is>
      </c>
    </row>
    <row r="48">
      <c r="A48" s="20" t="inlineStr">
        <is>
          <t>🔵 藍色標題 = 自動填（貼客人資料 A-S，或系統公式 W/Y）— 你唔使掂。</t>
        </is>
      </c>
    </row>
    <row r="49">
      <c r="A49" s="20" t="inlineStr">
        <is>
          <t>🟠 琥珀色標題 = 你要手動填（T 保費、U 保單號、V 狀態、AC 保費已收 等）。</t>
        </is>
      </c>
    </row>
    <row r="50">
      <c r="A50" s="20" t="inlineStr">
        <is>
          <t xml:space="preserve">   當中「✍️ 保費」「✍️ 保單號碼」有 ✍️ 記號 + 深黃底，最緊要記得填。</t>
        </is>
      </c>
    </row>
    <row r="51">
      <c r="A51" s="20" t="inlineStr">
        <is>
          <t>🟢 綠色標題 = WhatsApp 一鍵掣（AD/AE/AF）— click 即開 WhatsApp。</t>
        </is>
      </c>
    </row>
    <row r="52">
      <c r="A52" s="20" t="inlineStr"/>
    </row>
    <row r="53">
      <c r="A53" s="21" t="inlineStr">
        <is>
          <t>【狀態 V 欄嘅意思】</t>
        </is>
      </c>
    </row>
    <row r="54">
      <c r="A54" s="20" t="inlineStr">
        <is>
          <t>• 待收資料 = 客人未 send 齊資料</t>
        </is>
      </c>
    </row>
    <row r="55">
      <c r="A55" s="20" t="inlineStr">
        <is>
          <t>• 已收資料 = 收晒但未出單</t>
        </is>
      </c>
    </row>
    <row r="56">
      <c r="A56" s="20" t="inlineStr">
        <is>
          <t>• 已出單 = 已 issue policy</t>
        </is>
      </c>
    </row>
    <row r="57">
      <c r="A57" s="20" t="inlineStr">
        <is>
          <t>• 已收保單 = 客人已收到 PDF</t>
        </is>
      </c>
    </row>
    <row r="58">
      <c r="A58" s="20" t="inlineStr">
        <is>
          <t>• 已完成 = 回港後全部搞掂</t>
        </is>
      </c>
    </row>
    <row r="59">
      <c r="A59" s="20" t="inlineStr">
        <is>
          <t>• 已取消 = 客人唔買</t>
        </is>
      </c>
    </row>
    <row r="60">
      <c r="A60" s="20" t="inlineStr">
        <is>
          <t>★ 「未出單」dashboard 只會 show 狀態係「待收資料 / 已收資料」嘅客。</t>
        </is>
      </c>
    </row>
    <row r="61">
      <c r="A61" s="20" t="inlineStr"/>
    </row>
    <row r="62">
      <c r="A62" s="21" t="inlineStr">
        <is>
          <t>【⚠️ 信用卡安全】</t>
        </is>
      </c>
    </row>
    <row r="63">
      <c r="A63" s="20" t="inlineStr">
        <is>
          <t>• 唔好喺呢份表長期儲客人完整信用卡號碼。</t>
        </is>
      </c>
    </row>
    <row r="64">
      <c r="A64" s="20" t="inlineStr">
        <is>
          <t>• 出完單即刪除卡號；如要記錄，只記『尾4位』。</t>
        </is>
      </c>
    </row>
    <row r="65">
      <c r="A65" s="20" t="inlineStr">
        <is>
          <t>• 解析器嗰行資料含卡號，係即時出單用，唔係用嚟貼入長期追蹤表。</t>
        </is>
      </c>
    </row>
    <row r="68">
      <c r="A68" s="17" t="inlineStr">
        <is>
          <t>© 2026 Ferryrichman · 自家研發 · 版權所有，未經授權不得複製或分發 · v3.10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03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24" customWidth="1" min="4" max="4"/>
    <col width="14" customWidth="1" min="5" max="5"/>
    <col width="6" customWidth="1" min="6" max="6"/>
    <col width="12" customWidth="1" min="7" max="7"/>
    <col width="28" customWidth="1" min="8" max="8"/>
    <col width="16" customWidth="1" min="9" max="9"/>
    <col width="18" customWidth="1" min="10" max="10"/>
    <col width="12" customWidth="1" min="11" max="11"/>
    <col width="10" customWidth="1" min="12" max="12"/>
    <col width="12" customWidth="1" min="13" max="13"/>
    <col width="10" customWidth="1" min="14" max="14"/>
    <col width="6" customWidth="1" min="15" max="15"/>
    <col width="12" customWidth="1" min="16" max="16"/>
    <col width="16" customWidth="1" min="17" max="17"/>
    <col width="20" customWidth="1" min="18" max="18"/>
    <col width="10" customWidth="1" min="19" max="19"/>
    <col width="10" customWidth="1" min="20" max="20"/>
    <col width="16" customWidth="1" min="21" max="21"/>
    <col width="12" customWidth="1" min="22" max="22"/>
    <col width="14" customWidth="1" min="23" max="23"/>
    <col width="12" customWidth="1" min="24" max="24"/>
    <col width="14" customWidth="1" min="25" max="25"/>
    <col width="12" customWidth="1" min="26" max="26"/>
    <col width="14" customWidth="1" min="27" max="27"/>
    <col width="30" customWidth="1" min="28" max="28"/>
    <col width="10" customWidth="1" min="29" max="29"/>
    <col width="12" customWidth="1" min="30" max="30"/>
    <col width="12" customWidth="1" min="31" max="31"/>
    <col width="12" customWidth="1" min="32" max="32"/>
  </cols>
  <sheetData>
    <row r="1" ht="26" customHeight="1">
      <c r="A1" s="22" t="inlineStr">
        <is>
          <t>記錄日期</t>
        </is>
      </c>
      <c r="B1" s="22" t="inlineStr">
        <is>
          <t>英文姓名</t>
        </is>
      </c>
      <c r="C1" s="22" t="inlineStr">
        <is>
          <t>電話</t>
        </is>
      </c>
      <c r="D1" s="22" t="inlineStr">
        <is>
          <t>電郵</t>
        </is>
      </c>
      <c r="E1" s="22" t="inlineStr">
        <is>
          <t>身份證</t>
        </is>
      </c>
      <c r="F1" s="22" t="inlineStr">
        <is>
          <t>姓別</t>
        </is>
      </c>
      <c r="G1" s="22" t="inlineStr">
        <is>
          <t>出生日期</t>
        </is>
      </c>
      <c r="H1" s="22" t="inlineStr">
        <is>
          <t>地址</t>
        </is>
      </c>
      <c r="I1" s="22" t="inlineStr">
        <is>
          <t>目的地</t>
        </is>
      </c>
      <c r="J1" s="22" t="inlineStr">
        <is>
          <t>識別地區</t>
        </is>
      </c>
      <c r="K1" s="22" t="inlineStr">
        <is>
          <t>出發日</t>
        </is>
      </c>
      <c r="L1" s="22" t="inlineStr">
        <is>
          <t>出發時間</t>
        </is>
      </c>
      <c r="M1" s="22" t="inlineStr">
        <is>
          <t>回港日</t>
        </is>
      </c>
      <c r="N1" s="22" t="inlineStr">
        <is>
          <t>回港時間</t>
        </is>
      </c>
      <c r="O1" s="22" t="inlineStr">
        <is>
          <t>天數</t>
        </is>
      </c>
      <c r="P1" s="22" t="inlineStr">
        <is>
          <t>支付方法</t>
        </is>
      </c>
      <c r="Q1" s="22" t="inlineStr">
        <is>
          <t>信用卡持有人</t>
        </is>
      </c>
      <c r="R1" s="22" t="inlineStr">
        <is>
          <t>信用卡號碼</t>
        </is>
      </c>
      <c r="S1" s="22" t="inlineStr">
        <is>
          <t>信用卡到期</t>
        </is>
      </c>
      <c r="T1" s="23" t="inlineStr">
        <is>
          <t>✍️ 保費(HK$)</t>
        </is>
      </c>
      <c r="U1" s="23" t="inlineStr">
        <is>
          <t>✍️ 保單號碼</t>
        </is>
      </c>
      <c r="V1" s="23" t="inlineStr">
        <is>
          <t>狀態</t>
        </is>
      </c>
      <c r="W1" s="22" t="inlineStr">
        <is>
          <t>出發前提醒日</t>
        </is>
      </c>
      <c r="X1" s="23" t="inlineStr">
        <is>
          <t>出發前SEND</t>
        </is>
      </c>
      <c r="Y1" s="22" t="inlineStr">
        <is>
          <t>回港跟進日</t>
        </is>
      </c>
      <c r="Z1" s="23" t="inlineStr">
        <is>
          <t>回港跟進SEND</t>
        </is>
      </c>
      <c r="AA1" s="23" t="inlineStr">
        <is>
          <t>索償狀態</t>
        </is>
      </c>
      <c r="AB1" s="23" t="inlineStr">
        <is>
          <t>備註</t>
        </is>
      </c>
      <c r="AC1" s="23" t="inlineStr">
        <is>
          <t>保費已收</t>
        </is>
      </c>
      <c r="AD1" s="24" t="inlineStr">
        <is>
          <t>💰 追保費</t>
        </is>
      </c>
      <c r="AE1" s="24" t="inlineStr">
        <is>
          <t>✈️ 出發前</t>
        </is>
      </c>
      <c r="AF1" s="24" t="inlineStr">
        <is>
          <t>🏠 回港後</t>
        </is>
      </c>
    </row>
    <row r="2">
      <c r="A2" s="6" t="inlineStr">
        <is>
          <t>2026-05-28</t>
        </is>
      </c>
      <c r="B2" t="inlineStr">
        <is>
          <t>陳大文 (範例)</t>
        </is>
      </c>
      <c r="C2" t="inlineStr">
        <is>
          <t>9123 4567</t>
        </is>
      </c>
      <c r="D2" t="inlineStr">
        <is>
          <t>chan@example.com</t>
        </is>
      </c>
      <c r="E2" t="inlineStr">
        <is>
          <t>A123456(7)</t>
        </is>
      </c>
      <c r="F2" t="inlineStr">
        <is>
          <t>M</t>
        </is>
      </c>
      <c r="G2" t="inlineStr">
        <is>
          <t>1985-03-20</t>
        </is>
      </c>
      <c r="H2" t="inlineStr">
        <is>
          <t>香港中環…</t>
        </is>
      </c>
      <c r="I2" t="inlineStr">
        <is>
          <t>日本 東京</t>
        </is>
      </c>
      <c r="J2" t="inlineStr">
        <is>
          <t>🌏 亞洲及指定島嶼</t>
        </is>
      </c>
      <c r="K2" s="6" t="inlineStr">
        <is>
          <t>2026-06-10</t>
        </is>
      </c>
      <c r="L2" t="inlineStr">
        <is>
          <t>09:30</t>
        </is>
      </c>
      <c r="M2" s="6" t="inlineStr">
        <is>
          <t>2026-06-16</t>
        </is>
      </c>
      <c r="N2" t="inlineStr">
        <is>
          <t>20:15</t>
        </is>
      </c>
      <c r="O2" t="n">
        <v>7</v>
      </c>
      <c r="P2" t="inlineStr">
        <is>
          <t>信用卡</t>
        </is>
      </c>
      <c r="Q2" t="inlineStr">
        <is>
          <t>CHAN TAI MAN</t>
        </is>
      </c>
      <c r="R2" t="inlineStr">
        <is>
          <t>**** **** **** 1234</t>
        </is>
      </c>
      <c r="S2" t="inlineStr">
        <is>
          <t>12/28</t>
        </is>
      </c>
      <c r="T2" s="25" t="n">
        <v>470</v>
      </c>
      <c r="U2" s="26" t="inlineStr">
        <is>
          <t>TR12345678</t>
        </is>
      </c>
      <c r="V2" s="26" t="inlineStr">
        <is>
          <t>已出單</t>
        </is>
      </c>
      <c r="W2" s="27">
        <f>IF(K2="","",IF(ISNUMBER(K2),K2-2,IFERROR(DATEVALUE(K2)-2,"")))</f>
        <v/>
      </c>
      <c r="X2" s="26" t="inlineStr">
        <is>
          <t>✓</t>
        </is>
      </c>
      <c r="Y2" s="27">
        <f>IF(M2="","",IF(ISNUMBER(M2),M2+2,IFERROR(DATEVALUE(M2)+2,"")))</f>
        <v/>
      </c>
      <c r="Z2" s="28" t="inlineStr">
        <is>
          <t>未</t>
        </is>
      </c>
      <c r="AA2" s="26" t="inlineStr">
        <is>
          <t>無索償</t>
        </is>
      </c>
      <c r="AB2" s="29" t="n"/>
      <c r="AC2" s="26" t="inlineStr">
        <is>
          <t>✓</t>
        </is>
      </c>
      <c r="AD2" s="30">
        <f>IF(OR(B2="",C2=""),"",HYPERLINK("https://wa.me/"&amp;IF(LEN(REGEXREPLACE(""&amp;C2,"[^0-9]",""))=8,"852"&amp;REGEXREPLACE(""&amp;C2,"[^0-9]",""),REGEXREPLACE(""&amp;C2,"[^0-9]",""))&amp;"?text="&amp;SUBSTITUTE(SUBSTITUTE(SUBSTITUTE(SUBSTITUTE(SUBSTITUTE(SUBSTITUTE(SUBSTITUTE('⚙️ 設定'!$B$5,"{N}",ENCODEURL(B2)),"{D}",ENCODEURL(I2)),"{K}",ENCODEURL(IFERROR(TEXT(K2,"d/m"),IFERROR(TEXT(DATEVALUE(K2),"d/m"),"—")))),"{M}",ENCODEURL(IFERROR(TEXT(M2,"d/m"),IFERROR(TEXT(DATEVALUE(M2),"d/m"),"—")))),"{P}",ENCODEURL(IFERROR(TEXT(T2,"#,##0"),"—"))),"{Y}",ENCODEURL('⚙️ 設定'!$B$3)),"{S}",ENCODEURL('⚙️ 設定'!$B$2)),"💰 追保費"))</f>
        <v/>
      </c>
      <c r="AE2" s="31">
        <f>IF(OR(B2="",C2=""),"",HYPERLINK("https://wa.me/"&amp;IF(LEN(REGEXREPLACE(""&amp;C2,"[^0-9]",""))=8,"852"&amp;REGEXREPLACE(""&amp;C2,"[^0-9]",""),REGEXREPLACE(""&amp;C2,"[^0-9]",""))&amp;"?text="&amp;SUBSTITUTE(SUBSTITUTE(SUBSTITUTE(SUBSTITUTE(SUBSTITUTE(SUBSTITUTE(SUBSTITUTE('⚙️ 設定'!$B$7,"{N}",ENCODEURL(B2)),"{D}",ENCODEURL(I2)),"{K}",ENCODEURL(IFERROR(TEXT(K2,"d/m"),IFERROR(TEXT(DATEVALUE(K2),"d/m"),"—")))),"{M}",ENCODEURL(IFERROR(TEXT(M2,"d/m"),IFERROR(TEXT(DATEVALUE(M2),"d/m"),"—")))),"{P}",ENCODEURL(IFERROR(TEXT(T2,"#,##0"),"—"))),"{Y}",ENCODEURL('⚙️ 設定'!$B$3)),"{S}",ENCODEURL('⚙️ 設定'!$B$2)),"✈️ 出發前"))</f>
        <v/>
      </c>
      <c r="AF2" s="32">
        <f>IF(OR(B2="",C2=""),"",HYPERLINK("https://wa.me/"&amp;IF(LEN(REGEXREPLACE(""&amp;C2,"[^0-9]",""))=8,"852"&amp;REGEXREPLACE(""&amp;C2,"[^0-9]",""),REGEXREPLACE(""&amp;C2,"[^0-9]",""))&amp;"?text="&amp;SUBSTITUTE(SUBSTITUTE(SUBSTITUTE(SUBSTITUTE(SUBSTITUTE(SUBSTITUTE(SUBSTITUTE('⚙️ 設定'!$B$9,"{N}",ENCODEURL(B2)),"{D}",ENCODEURL(I2)),"{K}",ENCODEURL(IFERROR(TEXT(K2,"d/m"),IFERROR(TEXT(DATEVALUE(K2),"d/m"),"—")))),"{M}",ENCODEURL(IFERROR(TEXT(M2,"d/m"),IFERROR(TEXT(DATEVALUE(M2),"d/m"),"—")))),"{P}",ENCODEURL(IFERROR(TEXT(T2,"#,##0"),"—"))),"{Y}",ENCODEURL('⚙️ 設定'!$B$3)),"{S}",ENCODEURL('⚙️ 設定'!$B$2)),"🏠 回港後"))</f>
        <v/>
      </c>
    </row>
    <row r="3">
      <c r="A3" s="6" t="n"/>
      <c r="K3" s="6" t="n"/>
      <c r="M3" s="6" t="n"/>
      <c r="T3" s="33" t="n"/>
      <c r="U3" s="34" t="n"/>
      <c r="V3" s="29" t="n"/>
      <c r="W3" s="27">
        <f>IF(K3="","",IF(ISNUMBER(K3),K3-2,IFERROR(DATEVALUE(K3)-2,"")))</f>
        <v/>
      </c>
      <c r="X3" s="29" t="n"/>
      <c r="Y3" s="27">
        <f>IF(M3="","",IF(ISNUMBER(M3),M3+2,IFERROR(DATEVALUE(M3)+2,"")))</f>
        <v/>
      </c>
      <c r="Z3" s="29" t="n"/>
      <c r="AA3" s="29" t="n"/>
      <c r="AB3" s="29" t="n"/>
      <c r="AC3" s="29" t="n"/>
      <c r="AD3" s="30">
        <f>IF(OR(B3="",C3=""),"",HYPERLINK("https://wa.me/"&amp;IF(LEN(REGEXREPLACE(""&amp;C3,"[^0-9]",""))=8,"852"&amp;REGEXREPLACE(""&amp;C3,"[^0-9]",""),REGEXREPLACE(""&amp;C3,"[^0-9]",""))&amp;"?text="&amp;SUBSTITUTE(SUBSTITUTE(SUBSTITUTE(SUBSTITUTE(SUBSTITUTE(SUBSTITUTE(SUBSTITUTE('⚙️ 設定'!$B$5,"{N}",ENCODEURL(B3)),"{D}",ENCODEURL(I3)),"{K}",ENCODEURL(IFERROR(TEXT(K3,"d/m"),IFERROR(TEXT(DATEVALUE(K3),"d/m"),"—")))),"{M}",ENCODEURL(IFERROR(TEXT(M3,"d/m"),IFERROR(TEXT(DATEVALUE(M3),"d/m"),"—")))),"{P}",ENCODEURL(IFERROR(TEXT(T3,"#,##0"),"—"))),"{Y}",ENCODEURL('⚙️ 設定'!$B$3)),"{S}",ENCODEURL('⚙️ 設定'!$B$2)),"💰 追保費"))</f>
        <v/>
      </c>
      <c r="AE3" s="31">
        <f>IF(OR(B3="",C3=""),"",HYPERLINK("https://wa.me/"&amp;IF(LEN(REGEXREPLACE(""&amp;C3,"[^0-9]",""))=8,"852"&amp;REGEXREPLACE(""&amp;C3,"[^0-9]",""),REGEXREPLACE(""&amp;C3,"[^0-9]",""))&amp;"?text="&amp;SUBSTITUTE(SUBSTITUTE(SUBSTITUTE(SUBSTITUTE(SUBSTITUTE(SUBSTITUTE(SUBSTITUTE('⚙️ 設定'!$B$7,"{N}",ENCODEURL(B3)),"{D}",ENCODEURL(I3)),"{K}",ENCODEURL(IFERROR(TEXT(K3,"d/m"),IFERROR(TEXT(DATEVALUE(K3),"d/m"),"—")))),"{M}",ENCODEURL(IFERROR(TEXT(M3,"d/m"),IFERROR(TEXT(DATEVALUE(M3),"d/m"),"—")))),"{P}",ENCODEURL(IFERROR(TEXT(T3,"#,##0"),"—"))),"{Y}",ENCODEURL('⚙️ 設定'!$B$3)),"{S}",ENCODEURL('⚙️ 設定'!$B$2)),"✈️ 出發前"))</f>
        <v/>
      </c>
      <c r="AF3" s="32">
        <f>IF(OR(B3="",C3=""),"",HYPERLINK("https://wa.me/"&amp;IF(LEN(REGEXREPLACE(""&amp;C3,"[^0-9]",""))=8,"852"&amp;REGEXREPLACE(""&amp;C3,"[^0-9]",""),REGEXREPLACE(""&amp;C3,"[^0-9]",""))&amp;"?text="&amp;SUBSTITUTE(SUBSTITUTE(SUBSTITUTE(SUBSTITUTE(SUBSTITUTE(SUBSTITUTE(SUBSTITUTE('⚙️ 設定'!$B$9,"{N}",ENCODEURL(B3)),"{D}",ENCODEURL(I3)),"{K}",ENCODEURL(IFERROR(TEXT(K3,"d/m"),IFERROR(TEXT(DATEVALUE(K3),"d/m"),"—")))),"{M}",ENCODEURL(IFERROR(TEXT(M3,"d/m"),IFERROR(TEXT(DATEVALUE(M3),"d/m"),"—")))),"{P}",ENCODEURL(IFERROR(TEXT(T3,"#,##0"),"—"))),"{Y}",ENCODEURL('⚙️ 設定'!$B$3)),"{S}",ENCODEURL('⚙️ 設定'!$B$2)),"🏠 回港後"))</f>
        <v/>
      </c>
    </row>
    <row r="4">
      <c r="A4" s="6" t="n"/>
      <c r="K4" s="6" t="n"/>
      <c r="M4" s="6" t="n"/>
      <c r="T4" s="33" t="n"/>
      <c r="U4" s="34" t="n"/>
      <c r="V4" s="29" t="n"/>
      <c r="W4" s="27">
        <f>IF(K4="","",IF(ISNUMBER(K4),K4-2,IFERROR(DATEVALUE(K4)-2,"")))</f>
        <v/>
      </c>
      <c r="X4" s="29" t="n"/>
      <c r="Y4" s="27">
        <f>IF(M4="","",IF(ISNUMBER(M4),M4+2,IFERROR(DATEVALUE(M4)+2,"")))</f>
        <v/>
      </c>
      <c r="Z4" s="29" t="n"/>
      <c r="AA4" s="29" t="n"/>
      <c r="AB4" s="29" t="n"/>
      <c r="AC4" s="29" t="n"/>
      <c r="AD4" s="30">
        <f>IF(OR(B4="",C4=""),"",HYPERLINK("https://wa.me/"&amp;IF(LEN(REGEXREPLACE(""&amp;C4,"[^0-9]",""))=8,"852"&amp;REGEXREPLACE(""&amp;C4,"[^0-9]",""),REGEXREPLACE(""&amp;C4,"[^0-9]",""))&amp;"?text="&amp;SUBSTITUTE(SUBSTITUTE(SUBSTITUTE(SUBSTITUTE(SUBSTITUTE(SUBSTITUTE(SUBSTITUTE('⚙️ 設定'!$B$5,"{N}",ENCODEURL(B4)),"{D}",ENCODEURL(I4)),"{K}",ENCODEURL(IFERROR(TEXT(K4,"d/m"),IFERROR(TEXT(DATEVALUE(K4),"d/m"),"—")))),"{M}",ENCODEURL(IFERROR(TEXT(M4,"d/m"),IFERROR(TEXT(DATEVALUE(M4),"d/m"),"—")))),"{P}",ENCODEURL(IFERROR(TEXT(T4,"#,##0"),"—"))),"{Y}",ENCODEURL('⚙️ 設定'!$B$3)),"{S}",ENCODEURL('⚙️ 設定'!$B$2)),"💰 追保費"))</f>
        <v/>
      </c>
      <c r="AE4" s="31">
        <f>IF(OR(B4="",C4=""),"",HYPERLINK("https://wa.me/"&amp;IF(LEN(REGEXREPLACE(""&amp;C4,"[^0-9]",""))=8,"852"&amp;REGEXREPLACE(""&amp;C4,"[^0-9]",""),REGEXREPLACE(""&amp;C4,"[^0-9]",""))&amp;"?text="&amp;SUBSTITUTE(SUBSTITUTE(SUBSTITUTE(SUBSTITUTE(SUBSTITUTE(SUBSTITUTE(SUBSTITUTE('⚙️ 設定'!$B$7,"{N}",ENCODEURL(B4)),"{D}",ENCODEURL(I4)),"{K}",ENCODEURL(IFERROR(TEXT(K4,"d/m"),IFERROR(TEXT(DATEVALUE(K4),"d/m"),"—")))),"{M}",ENCODEURL(IFERROR(TEXT(M4,"d/m"),IFERROR(TEXT(DATEVALUE(M4),"d/m"),"—")))),"{P}",ENCODEURL(IFERROR(TEXT(T4,"#,##0"),"—"))),"{Y}",ENCODEURL('⚙️ 設定'!$B$3)),"{S}",ENCODEURL('⚙️ 設定'!$B$2)),"✈️ 出發前"))</f>
        <v/>
      </c>
      <c r="AF4" s="32">
        <f>IF(OR(B4="",C4=""),"",HYPERLINK("https://wa.me/"&amp;IF(LEN(REGEXREPLACE(""&amp;C4,"[^0-9]",""))=8,"852"&amp;REGEXREPLACE(""&amp;C4,"[^0-9]",""),REGEXREPLACE(""&amp;C4,"[^0-9]",""))&amp;"?text="&amp;SUBSTITUTE(SUBSTITUTE(SUBSTITUTE(SUBSTITUTE(SUBSTITUTE(SUBSTITUTE(SUBSTITUTE('⚙️ 設定'!$B$9,"{N}",ENCODEURL(B4)),"{D}",ENCODEURL(I4)),"{K}",ENCODEURL(IFERROR(TEXT(K4,"d/m"),IFERROR(TEXT(DATEVALUE(K4),"d/m"),"—")))),"{M}",ENCODEURL(IFERROR(TEXT(M4,"d/m"),IFERROR(TEXT(DATEVALUE(M4),"d/m"),"—")))),"{P}",ENCODEURL(IFERROR(TEXT(T4,"#,##0"),"—"))),"{Y}",ENCODEURL('⚙️ 設定'!$B$3)),"{S}",ENCODEURL('⚙️ 設定'!$B$2)),"🏠 回港後"))</f>
        <v/>
      </c>
    </row>
    <row r="5">
      <c r="A5" s="6" t="n"/>
      <c r="K5" s="6" t="n"/>
      <c r="M5" s="6" t="n"/>
      <c r="T5" s="33" t="n"/>
      <c r="U5" s="34" t="n"/>
      <c r="V5" s="29" t="n"/>
      <c r="W5" s="27">
        <f>IF(K5="","",IF(ISNUMBER(K5),K5-2,IFERROR(DATEVALUE(K5)-2,"")))</f>
        <v/>
      </c>
      <c r="X5" s="29" t="n"/>
      <c r="Y5" s="27">
        <f>IF(M5="","",IF(ISNUMBER(M5),M5+2,IFERROR(DATEVALUE(M5)+2,"")))</f>
        <v/>
      </c>
      <c r="Z5" s="29" t="n"/>
      <c r="AA5" s="29" t="n"/>
      <c r="AB5" s="29" t="n"/>
      <c r="AC5" s="29" t="n"/>
      <c r="AD5" s="30">
        <f>IF(OR(B5="",C5=""),"",HYPERLINK("https://wa.me/"&amp;IF(LEN(REGEXREPLACE(""&amp;C5,"[^0-9]",""))=8,"852"&amp;REGEXREPLACE(""&amp;C5,"[^0-9]",""),REGEXREPLACE(""&amp;C5,"[^0-9]",""))&amp;"?text="&amp;SUBSTITUTE(SUBSTITUTE(SUBSTITUTE(SUBSTITUTE(SUBSTITUTE(SUBSTITUTE(SUBSTITUTE('⚙️ 設定'!$B$5,"{N}",ENCODEURL(B5)),"{D}",ENCODEURL(I5)),"{K}",ENCODEURL(IFERROR(TEXT(K5,"d/m"),IFERROR(TEXT(DATEVALUE(K5),"d/m"),"—")))),"{M}",ENCODEURL(IFERROR(TEXT(M5,"d/m"),IFERROR(TEXT(DATEVALUE(M5),"d/m"),"—")))),"{P}",ENCODEURL(IFERROR(TEXT(T5,"#,##0"),"—"))),"{Y}",ENCODEURL('⚙️ 設定'!$B$3)),"{S}",ENCODEURL('⚙️ 設定'!$B$2)),"💰 追保費"))</f>
        <v/>
      </c>
      <c r="AE5" s="31">
        <f>IF(OR(B5="",C5=""),"",HYPERLINK("https://wa.me/"&amp;IF(LEN(REGEXREPLACE(""&amp;C5,"[^0-9]",""))=8,"852"&amp;REGEXREPLACE(""&amp;C5,"[^0-9]",""),REGEXREPLACE(""&amp;C5,"[^0-9]",""))&amp;"?text="&amp;SUBSTITUTE(SUBSTITUTE(SUBSTITUTE(SUBSTITUTE(SUBSTITUTE(SUBSTITUTE(SUBSTITUTE('⚙️ 設定'!$B$7,"{N}",ENCODEURL(B5)),"{D}",ENCODEURL(I5)),"{K}",ENCODEURL(IFERROR(TEXT(K5,"d/m"),IFERROR(TEXT(DATEVALUE(K5),"d/m"),"—")))),"{M}",ENCODEURL(IFERROR(TEXT(M5,"d/m"),IFERROR(TEXT(DATEVALUE(M5),"d/m"),"—")))),"{P}",ENCODEURL(IFERROR(TEXT(T5,"#,##0"),"—"))),"{Y}",ENCODEURL('⚙️ 設定'!$B$3)),"{S}",ENCODEURL('⚙️ 設定'!$B$2)),"✈️ 出發前"))</f>
        <v/>
      </c>
      <c r="AF5" s="32">
        <f>IF(OR(B5="",C5=""),"",HYPERLINK("https://wa.me/"&amp;IF(LEN(REGEXREPLACE(""&amp;C5,"[^0-9]",""))=8,"852"&amp;REGEXREPLACE(""&amp;C5,"[^0-9]",""),REGEXREPLACE(""&amp;C5,"[^0-9]",""))&amp;"?text="&amp;SUBSTITUTE(SUBSTITUTE(SUBSTITUTE(SUBSTITUTE(SUBSTITUTE(SUBSTITUTE(SUBSTITUTE('⚙️ 設定'!$B$9,"{N}",ENCODEURL(B5)),"{D}",ENCODEURL(I5)),"{K}",ENCODEURL(IFERROR(TEXT(K5,"d/m"),IFERROR(TEXT(DATEVALUE(K5),"d/m"),"—")))),"{M}",ENCODEURL(IFERROR(TEXT(M5,"d/m"),IFERROR(TEXT(DATEVALUE(M5),"d/m"),"—")))),"{P}",ENCODEURL(IFERROR(TEXT(T5,"#,##0"),"—"))),"{Y}",ENCODEURL('⚙️ 設定'!$B$3)),"{S}",ENCODEURL('⚙️ 設定'!$B$2)),"🏠 回港後"))</f>
        <v/>
      </c>
    </row>
    <row r="6">
      <c r="A6" s="6" t="n"/>
      <c r="K6" s="6" t="n"/>
      <c r="M6" s="6" t="n"/>
      <c r="T6" s="33" t="n"/>
      <c r="U6" s="34" t="n"/>
      <c r="V6" s="29" t="n"/>
      <c r="W6" s="27">
        <f>IF(K6="","",IF(ISNUMBER(K6),K6-2,IFERROR(DATEVALUE(K6)-2,"")))</f>
        <v/>
      </c>
      <c r="X6" s="29" t="n"/>
      <c r="Y6" s="27">
        <f>IF(M6="","",IF(ISNUMBER(M6),M6+2,IFERROR(DATEVALUE(M6)+2,"")))</f>
        <v/>
      </c>
      <c r="Z6" s="29" t="n"/>
      <c r="AA6" s="29" t="n"/>
      <c r="AB6" s="29" t="n"/>
      <c r="AC6" s="29" t="n"/>
      <c r="AD6" s="30">
        <f>IF(OR(B6="",C6=""),"",HYPERLINK("https://wa.me/"&amp;IF(LEN(REGEXREPLACE(""&amp;C6,"[^0-9]",""))=8,"852"&amp;REGEXREPLACE(""&amp;C6,"[^0-9]",""),REGEXREPLACE(""&amp;C6,"[^0-9]",""))&amp;"?text="&amp;SUBSTITUTE(SUBSTITUTE(SUBSTITUTE(SUBSTITUTE(SUBSTITUTE(SUBSTITUTE(SUBSTITUTE('⚙️ 設定'!$B$5,"{N}",ENCODEURL(B6)),"{D}",ENCODEURL(I6)),"{K}",ENCODEURL(IFERROR(TEXT(K6,"d/m"),IFERROR(TEXT(DATEVALUE(K6),"d/m"),"—")))),"{M}",ENCODEURL(IFERROR(TEXT(M6,"d/m"),IFERROR(TEXT(DATEVALUE(M6),"d/m"),"—")))),"{P}",ENCODEURL(IFERROR(TEXT(T6,"#,##0"),"—"))),"{Y}",ENCODEURL('⚙️ 設定'!$B$3)),"{S}",ENCODEURL('⚙️ 設定'!$B$2)),"💰 追保費"))</f>
        <v/>
      </c>
      <c r="AE6" s="31">
        <f>IF(OR(B6="",C6=""),"",HYPERLINK("https://wa.me/"&amp;IF(LEN(REGEXREPLACE(""&amp;C6,"[^0-9]",""))=8,"852"&amp;REGEXREPLACE(""&amp;C6,"[^0-9]",""),REGEXREPLACE(""&amp;C6,"[^0-9]",""))&amp;"?text="&amp;SUBSTITUTE(SUBSTITUTE(SUBSTITUTE(SUBSTITUTE(SUBSTITUTE(SUBSTITUTE(SUBSTITUTE('⚙️ 設定'!$B$7,"{N}",ENCODEURL(B6)),"{D}",ENCODEURL(I6)),"{K}",ENCODEURL(IFERROR(TEXT(K6,"d/m"),IFERROR(TEXT(DATEVALUE(K6),"d/m"),"—")))),"{M}",ENCODEURL(IFERROR(TEXT(M6,"d/m"),IFERROR(TEXT(DATEVALUE(M6),"d/m"),"—")))),"{P}",ENCODEURL(IFERROR(TEXT(T6,"#,##0"),"—"))),"{Y}",ENCODEURL('⚙️ 設定'!$B$3)),"{S}",ENCODEURL('⚙️ 設定'!$B$2)),"✈️ 出發前"))</f>
        <v/>
      </c>
      <c r="AF6" s="32">
        <f>IF(OR(B6="",C6=""),"",HYPERLINK("https://wa.me/"&amp;IF(LEN(REGEXREPLACE(""&amp;C6,"[^0-9]",""))=8,"852"&amp;REGEXREPLACE(""&amp;C6,"[^0-9]",""),REGEXREPLACE(""&amp;C6,"[^0-9]",""))&amp;"?text="&amp;SUBSTITUTE(SUBSTITUTE(SUBSTITUTE(SUBSTITUTE(SUBSTITUTE(SUBSTITUTE(SUBSTITUTE('⚙️ 設定'!$B$9,"{N}",ENCODEURL(B6)),"{D}",ENCODEURL(I6)),"{K}",ENCODEURL(IFERROR(TEXT(K6,"d/m"),IFERROR(TEXT(DATEVALUE(K6),"d/m"),"—")))),"{M}",ENCODEURL(IFERROR(TEXT(M6,"d/m"),IFERROR(TEXT(DATEVALUE(M6),"d/m"),"—")))),"{P}",ENCODEURL(IFERROR(TEXT(T6,"#,##0"),"—"))),"{Y}",ENCODEURL('⚙️ 設定'!$B$3)),"{S}",ENCODEURL('⚙️ 設定'!$B$2)),"🏠 回港後"))</f>
        <v/>
      </c>
    </row>
    <row r="7">
      <c r="A7" s="6" t="n"/>
      <c r="K7" s="6" t="n"/>
      <c r="M7" s="6" t="n"/>
      <c r="T7" s="33" t="n"/>
      <c r="U7" s="34" t="n"/>
      <c r="V7" s="29" t="n"/>
      <c r="W7" s="27">
        <f>IF(K7="","",IF(ISNUMBER(K7),K7-2,IFERROR(DATEVALUE(K7)-2,"")))</f>
        <v/>
      </c>
      <c r="X7" s="29" t="n"/>
      <c r="Y7" s="27">
        <f>IF(M7="","",IF(ISNUMBER(M7),M7+2,IFERROR(DATEVALUE(M7)+2,"")))</f>
        <v/>
      </c>
      <c r="Z7" s="29" t="n"/>
      <c r="AA7" s="29" t="n"/>
      <c r="AB7" s="29" t="n"/>
      <c r="AC7" s="29" t="n"/>
      <c r="AD7" s="30">
        <f>IF(OR(B7="",C7=""),"",HYPERLINK("https://wa.me/"&amp;IF(LEN(REGEXREPLACE(""&amp;C7,"[^0-9]",""))=8,"852"&amp;REGEXREPLACE(""&amp;C7,"[^0-9]",""),REGEXREPLACE(""&amp;C7,"[^0-9]",""))&amp;"?text="&amp;SUBSTITUTE(SUBSTITUTE(SUBSTITUTE(SUBSTITUTE(SUBSTITUTE(SUBSTITUTE(SUBSTITUTE('⚙️ 設定'!$B$5,"{N}",ENCODEURL(B7)),"{D}",ENCODEURL(I7)),"{K}",ENCODEURL(IFERROR(TEXT(K7,"d/m"),IFERROR(TEXT(DATEVALUE(K7),"d/m"),"—")))),"{M}",ENCODEURL(IFERROR(TEXT(M7,"d/m"),IFERROR(TEXT(DATEVALUE(M7),"d/m"),"—")))),"{P}",ENCODEURL(IFERROR(TEXT(T7,"#,##0"),"—"))),"{Y}",ENCODEURL('⚙️ 設定'!$B$3)),"{S}",ENCODEURL('⚙️ 設定'!$B$2)),"💰 追保費"))</f>
        <v/>
      </c>
      <c r="AE7" s="31">
        <f>IF(OR(B7="",C7=""),"",HYPERLINK("https://wa.me/"&amp;IF(LEN(REGEXREPLACE(""&amp;C7,"[^0-9]",""))=8,"852"&amp;REGEXREPLACE(""&amp;C7,"[^0-9]",""),REGEXREPLACE(""&amp;C7,"[^0-9]",""))&amp;"?text="&amp;SUBSTITUTE(SUBSTITUTE(SUBSTITUTE(SUBSTITUTE(SUBSTITUTE(SUBSTITUTE(SUBSTITUTE('⚙️ 設定'!$B$7,"{N}",ENCODEURL(B7)),"{D}",ENCODEURL(I7)),"{K}",ENCODEURL(IFERROR(TEXT(K7,"d/m"),IFERROR(TEXT(DATEVALUE(K7),"d/m"),"—")))),"{M}",ENCODEURL(IFERROR(TEXT(M7,"d/m"),IFERROR(TEXT(DATEVALUE(M7),"d/m"),"—")))),"{P}",ENCODEURL(IFERROR(TEXT(T7,"#,##0"),"—"))),"{Y}",ENCODEURL('⚙️ 設定'!$B$3)),"{S}",ENCODEURL('⚙️ 設定'!$B$2)),"✈️ 出發前"))</f>
        <v/>
      </c>
      <c r="AF7" s="32">
        <f>IF(OR(B7="",C7=""),"",HYPERLINK("https://wa.me/"&amp;IF(LEN(REGEXREPLACE(""&amp;C7,"[^0-9]",""))=8,"852"&amp;REGEXREPLACE(""&amp;C7,"[^0-9]",""),REGEXREPLACE(""&amp;C7,"[^0-9]",""))&amp;"?text="&amp;SUBSTITUTE(SUBSTITUTE(SUBSTITUTE(SUBSTITUTE(SUBSTITUTE(SUBSTITUTE(SUBSTITUTE('⚙️ 設定'!$B$9,"{N}",ENCODEURL(B7)),"{D}",ENCODEURL(I7)),"{K}",ENCODEURL(IFERROR(TEXT(K7,"d/m"),IFERROR(TEXT(DATEVALUE(K7),"d/m"),"—")))),"{M}",ENCODEURL(IFERROR(TEXT(M7,"d/m"),IFERROR(TEXT(DATEVALUE(M7),"d/m"),"—")))),"{P}",ENCODEURL(IFERROR(TEXT(T7,"#,##0"),"—"))),"{Y}",ENCODEURL('⚙️ 設定'!$B$3)),"{S}",ENCODEURL('⚙️ 設定'!$B$2)),"🏠 回港後"))</f>
        <v/>
      </c>
    </row>
    <row r="8">
      <c r="A8" s="6" t="n"/>
      <c r="K8" s="6" t="n"/>
      <c r="M8" s="6" t="n"/>
      <c r="T8" s="33" t="n"/>
      <c r="U8" s="34" t="n"/>
      <c r="V8" s="29" t="n"/>
      <c r="W8" s="27">
        <f>IF(K8="","",IF(ISNUMBER(K8),K8-2,IFERROR(DATEVALUE(K8)-2,"")))</f>
        <v/>
      </c>
      <c r="X8" s="29" t="n"/>
      <c r="Y8" s="27">
        <f>IF(M8="","",IF(ISNUMBER(M8),M8+2,IFERROR(DATEVALUE(M8)+2,"")))</f>
        <v/>
      </c>
      <c r="Z8" s="29" t="n"/>
      <c r="AA8" s="29" t="n"/>
      <c r="AB8" s="29" t="n"/>
      <c r="AC8" s="29" t="n"/>
      <c r="AD8" s="30">
        <f>IF(OR(B8="",C8=""),"",HYPERLINK("https://wa.me/"&amp;IF(LEN(REGEXREPLACE(""&amp;C8,"[^0-9]",""))=8,"852"&amp;REGEXREPLACE(""&amp;C8,"[^0-9]",""),REGEXREPLACE(""&amp;C8,"[^0-9]",""))&amp;"?text="&amp;SUBSTITUTE(SUBSTITUTE(SUBSTITUTE(SUBSTITUTE(SUBSTITUTE(SUBSTITUTE(SUBSTITUTE('⚙️ 設定'!$B$5,"{N}",ENCODEURL(B8)),"{D}",ENCODEURL(I8)),"{K}",ENCODEURL(IFERROR(TEXT(K8,"d/m"),IFERROR(TEXT(DATEVALUE(K8),"d/m"),"—")))),"{M}",ENCODEURL(IFERROR(TEXT(M8,"d/m"),IFERROR(TEXT(DATEVALUE(M8),"d/m"),"—")))),"{P}",ENCODEURL(IFERROR(TEXT(T8,"#,##0"),"—"))),"{Y}",ENCODEURL('⚙️ 設定'!$B$3)),"{S}",ENCODEURL('⚙️ 設定'!$B$2)),"💰 追保費"))</f>
        <v/>
      </c>
      <c r="AE8" s="31">
        <f>IF(OR(B8="",C8=""),"",HYPERLINK("https://wa.me/"&amp;IF(LEN(REGEXREPLACE(""&amp;C8,"[^0-9]",""))=8,"852"&amp;REGEXREPLACE(""&amp;C8,"[^0-9]",""),REGEXREPLACE(""&amp;C8,"[^0-9]",""))&amp;"?text="&amp;SUBSTITUTE(SUBSTITUTE(SUBSTITUTE(SUBSTITUTE(SUBSTITUTE(SUBSTITUTE(SUBSTITUTE('⚙️ 設定'!$B$7,"{N}",ENCODEURL(B8)),"{D}",ENCODEURL(I8)),"{K}",ENCODEURL(IFERROR(TEXT(K8,"d/m"),IFERROR(TEXT(DATEVALUE(K8),"d/m"),"—")))),"{M}",ENCODEURL(IFERROR(TEXT(M8,"d/m"),IFERROR(TEXT(DATEVALUE(M8),"d/m"),"—")))),"{P}",ENCODEURL(IFERROR(TEXT(T8,"#,##0"),"—"))),"{Y}",ENCODEURL('⚙️ 設定'!$B$3)),"{S}",ENCODEURL('⚙️ 設定'!$B$2)),"✈️ 出發前"))</f>
        <v/>
      </c>
      <c r="AF8" s="32">
        <f>IF(OR(B8="",C8=""),"",HYPERLINK("https://wa.me/"&amp;IF(LEN(REGEXREPLACE(""&amp;C8,"[^0-9]",""))=8,"852"&amp;REGEXREPLACE(""&amp;C8,"[^0-9]",""),REGEXREPLACE(""&amp;C8,"[^0-9]",""))&amp;"?text="&amp;SUBSTITUTE(SUBSTITUTE(SUBSTITUTE(SUBSTITUTE(SUBSTITUTE(SUBSTITUTE(SUBSTITUTE('⚙️ 設定'!$B$9,"{N}",ENCODEURL(B8)),"{D}",ENCODEURL(I8)),"{K}",ENCODEURL(IFERROR(TEXT(K8,"d/m"),IFERROR(TEXT(DATEVALUE(K8),"d/m"),"—")))),"{M}",ENCODEURL(IFERROR(TEXT(M8,"d/m"),IFERROR(TEXT(DATEVALUE(M8),"d/m"),"—")))),"{P}",ENCODEURL(IFERROR(TEXT(T8,"#,##0"),"—"))),"{Y}",ENCODEURL('⚙️ 設定'!$B$3)),"{S}",ENCODEURL('⚙️ 設定'!$B$2)),"🏠 回港後"))</f>
        <v/>
      </c>
    </row>
    <row r="9">
      <c r="A9" s="6" t="n"/>
      <c r="K9" s="6" t="n"/>
      <c r="M9" s="6" t="n"/>
      <c r="T9" s="33" t="n"/>
      <c r="U9" s="34" t="n"/>
      <c r="V9" s="29" t="n"/>
      <c r="W9" s="27">
        <f>IF(K9="","",IF(ISNUMBER(K9),K9-2,IFERROR(DATEVALUE(K9)-2,"")))</f>
        <v/>
      </c>
      <c r="X9" s="29" t="n"/>
      <c r="Y9" s="27">
        <f>IF(M9="","",IF(ISNUMBER(M9),M9+2,IFERROR(DATEVALUE(M9)+2,"")))</f>
        <v/>
      </c>
      <c r="Z9" s="29" t="n"/>
      <c r="AA9" s="29" t="n"/>
      <c r="AB9" s="29" t="n"/>
      <c r="AC9" s="29" t="n"/>
      <c r="AD9" s="30">
        <f>IF(OR(B9="",C9=""),"",HYPERLINK("https://wa.me/"&amp;IF(LEN(REGEXREPLACE(""&amp;C9,"[^0-9]",""))=8,"852"&amp;REGEXREPLACE(""&amp;C9,"[^0-9]",""),REGEXREPLACE(""&amp;C9,"[^0-9]",""))&amp;"?text="&amp;SUBSTITUTE(SUBSTITUTE(SUBSTITUTE(SUBSTITUTE(SUBSTITUTE(SUBSTITUTE(SUBSTITUTE('⚙️ 設定'!$B$5,"{N}",ENCODEURL(B9)),"{D}",ENCODEURL(I9)),"{K}",ENCODEURL(IFERROR(TEXT(K9,"d/m"),IFERROR(TEXT(DATEVALUE(K9),"d/m"),"—")))),"{M}",ENCODEURL(IFERROR(TEXT(M9,"d/m"),IFERROR(TEXT(DATEVALUE(M9),"d/m"),"—")))),"{P}",ENCODEURL(IFERROR(TEXT(T9,"#,##0"),"—"))),"{Y}",ENCODEURL('⚙️ 設定'!$B$3)),"{S}",ENCODEURL('⚙️ 設定'!$B$2)),"💰 追保費"))</f>
        <v/>
      </c>
      <c r="AE9" s="31">
        <f>IF(OR(B9="",C9=""),"",HYPERLINK("https://wa.me/"&amp;IF(LEN(REGEXREPLACE(""&amp;C9,"[^0-9]",""))=8,"852"&amp;REGEXREPLACE(""&amp;C9,"[^0-9]",""),REGEXREPLACE(""&amp;C9,"[^0-9]",""))&amp;"?text="&amp;SUBSTITUTE(SUBSTITUTE(SUBSTITUTE(SUBSTITUTE(SUBSTITUTE(SUBSTITUTE(SUBSTITUTE('⚙️ 設定'!$B$7,"{N}",ENCODEURL(B9)),"{D}",ENCODEURL(I9)),"{K}",ENCODEURL(IFERROR(TEXT(K9,"d/m"),IFERROR(TEXT(DATEVALUE(K9),"d/m"),"—")))),"{M}",ENCODEURL(IFERROR(TEXT(M9,"d/m"),IFERROR(TEXT(DATEVALUE(M9),"d/m"),"—")))),"{P}",ENCODEURL(IFERROR(TEXT(T9,"#,##0"),"—"))),"{Y}",ENCODEURL('⚙️ 設定'!$B$3)),"{S}",ENCODEURL('⚙️ 設定'!$B$2)),"✈️ 出發前"))</f>
        <v/>
      </c>
      <c r="AF9" s="32">
        <f>IF(OR(B9="",C9=""),"",HYPERLINK("https://wa.me/"&amp;IF(LEN(REGEXREPLACE(""&amp;C9,"[^0-9]",""))=8,"852"&amp;REGEXREPLACE(""&amp;C9,"[^0-9]",""),REGEXREPLACE(""&amp;C9,"[^0-9]",""))&amp;"?text="&amp;SUBSTITUTE(SUBSTITUTE(SUBSTITUTE(SUBSTITUTE(SUBSTITUTE(SUBSTITUTE(SUBSTITUTE('⚙️ 設定'!$B$9,"{N}",ENCODEURL(B9)),"{D}",ENCODEURL(I9)),"{K}",ENCODEURL(IFERROR(TEXT(K9,"d/m"),IFERROR(TEXT(DATEVALUE(K9),"d/m"),"—")))),"{M}",ENCODEURL(IFERROR(TEXT(M9,"d/m"),IFERROR(TEXT(DATEVALUE(M9),"d/m"),"—")))),"{P}",ENCODEURL(IFERROR(TEXT(T9,"#,##0"),"—"))),"{Y}",ENCODEURL('⚙️ 設定'!$B$3)),"{S}",ENCODEURL('⚙️ 設定'!$B$2)),"🏠 回港後"))</f>
        <v/>
      </c>
    </row>
    <row r="10">
      <c r="A10" s="6" t="n"/>
      <c r="K10" s="6" t="n"/>
      <c r="M10" s="6" t="n"/>
      <c r="T10" s="33" t="n"/>
      <c r="U10" s="34" t="n"/>
      <c r="V10" s="29" t="n"/>
      <c r="W10" s="27">
        <f>IF(K10="","",IF(ISNUMBER(K10),K10-2,IFERROR(DATEVALUE(K10)-2,"")))</f>
        <v/>
      </c>
      <c r="X10" s="29" t="n"/>
      <c r="Y10" s="27">
        <f>IF(M10="","",IF(ISNUMBER(M10),M10+2,IFERROR(DATEVALUE(M10)+2,"")))</f>
        <v/>
      </c>
      <c r="Z10" s="29" t="n"/>
      <c r="AA10" s="29" t="n"/>
      <c r="AB10" s="29" t="n"/>
      <c r="AC10" s="29" t="n"/>
      <c r="AD10" s="30">
        <f>IF(OR(B10="",C10=""),"",HYPERLINK("https://wa.me/"&amp;IF(LEN(REGEXREPLACE(""&amp;C10,"[^0-9]",""))=8,"852"&amp;REGEXREPLACE(""&amp;C10,"[^0-9]",""),REGEXREPLACE(""&amp;C10,"[^0-9]",""))&amp;"?text="&amp;SUBSTITUTE(SUBSTITUTE(SUBSTITUTE(SUBSTITUTE(SUBSTITUTE(SUBSTITUTE(SUBSTITUTE('⚙️ 設定'!$B$5,"{N}",ENCODEURL(B10)),"{D}",ENCODEURL(I10)),"{K}",ENCODEURL(IFERROR(TEXT(K10,"d/m"),IFERROR(TEXT(DATEVALUE(K10),"d/m"),"—")))),"{M}",ENCODEURL(IFERROR(TEXT(M10,"d/m"),IFERROR(TEXT(DATEVALUE(M10),"d/m"),"—")))),"{P}",ENCODEURL(IFERROR(TEXT(T10,"#,##0"),"—"))),"{Y}",ENCODEURL('⚙️ 設定'!$B$3)),"{S}",ENCODEURL('⚙️ 設定'!$B$2)),"💰 追保費"))</f>
        <v/>
      </c>
      <c r="AE10" s="31">
        <f>IF(OR(B10="",C10=""),"",HYPERLINK("https://wa.me/"&amp;IF(LEN(REGEXREPLACE(""&amp;C10,"[^0-9]",""))=8,"852"&amp;REGEXREPLACE(""&amp;C10,"[^0-9]",""),REGEXREPLACE(""&amp;C10,"[^0-9]",""))&amp;"?text="&amp;SUBSTITUTE(SUBSTITUTE(SUBSTITUTE(SUBSTITUTE(SUBSTITUTE(SUBSTITUTE(SUBSTITUTE('⚙️ 設定'!$B$7,"{N}",ENCODEURL(B10)),"{D}",ENCODEURL(I10)),"{K}",ENCODEURL(IFERROR(TEXT(K10,"d/m"),IFERROR(TEXT(DATEVALUE(K10),"d/m"),"—")))),"{M}",ENCODEURL(IFERROR(TEXT(M10,"d/m"),IFERROR(TEXT(DATEVALUE(M10),"d/m"),"—")))),"{P}",ENCODEURL(IFERROR(TEXT(T10,"#,##0"),"—"))),"{Y}",ENCODEURL('⚙️ 設定'!$B$3)),"{S}",ENCODEURL('⚙️ 設定'!$B$2)),"✈️ 出發前"))</f>
        <v/>
      </c>
      <c r="AF10" s="32">
        <f>IF(OR(B10="",C10=""),"",HYPERLINK("https://wa.me/"&amp;IF(LEN(REGEXREPLACE(""&amp;C10,"[^0-9]",""))=8,"852"&amp;REGEXREPLACE(""&amp;C10,"[^0-9]",""),REGEXREPLACE(""&amp;C10,"[^0-9]",""))&amp;"?text="&amp;SUBSTITUTE(SUBSTITUTE(SUBSTITUTE(SUBSTITUTE(SUBSTITUTE(SUBSTITUTE(SUBSTITUTE('⚙️ 設定'!$B$9,"{N}",ENCODEURL(B10)),"{D}",ENCODEURL(I10)),"{K}",ENCODEURL(IFERROR(TEXT(K10,"d/m"),IFERROR(TEXT(DATEVALUE(K10),"d/m"),"—")))),"{M}",ENCODEURL(IFERROR(TEXT(M10,"d/m"),IFERROR(TEXT(DATEVALUE(M10),"d/m"),"—")))),"{P}",ENCODEURL(IFERROR(TEXT(T10,"#,##0"),"—"))),"{Y}",ENCODEURL('⚙️ 設定'!$B$3)),"{S}",ENCODEURL('⚙️ 設定'!$B$2)),"🏠 回港後"))</f>
        <v/>
      </c>
    </row>
    <row r="11">
      <c r="A11" s="6" t="n"/>
      <c r="K11" s="6" t="n"/>
      <c r="M11" s="6" t="n"/>
      <c r="T11" s="33" t="n"/>
      <c r="U11" s="34" t="n"/>
      <c r="V11" s="29" t="n"/>
      <c r="W11" s="27">
        <f>IF(K11="","",IF(ISNUMBER(K11),K11-2,IFERROR(DATEVALUE(K11)-2,"")))</f>
        <v/>
      </c>
      <c r="X11" s="29" t="n"/>
      <c r="Y11" s="27">
        <f>IF(M11="","",IF(ISNUMBER(M11),M11+2,IFERROR(DATEVALUE(M11)+2,"")))</f>
        <v/>
      </c>
      <c r="Z11" s="29" t="n"/>
      <c r="AA11" s="29" t="n"/>
      <c r="AB11" s="29" t="n"/>
      <c r="AC11" s="29" t="n"/>
      <c r="AD11" s="30">
        <f>IF(OR(B11="",C11=""),"",HYPERLINK("https://wa.me/"&amp;IF(LEN(REGEXREPLACE(""&amp;C11,"[^0-9]",""))=8,"852"&amp;REGEXREPLACE(""&amp;C11,"[^0-9]",""),REGEXREPLACE(""&amp;C11,"[^0-9]",""))&amp;"?text="&amp;SUBSTITUTE(SUBSTITUTE(SUBSTITUTE(SUBSTITUTE(SUBSTITUTE(SUBSTITUTE(SUBSTITUTE('⚙️ 設定'!$B$5,"{N}",ENCODEURL(B11)),"{D}",ENCODEURL(I11)),"{K}",ENCODEURL(IFERROR(TEXT(K11,"d/m"),IFERROR(TEXT(DATEVALUE(K11),"d/m"),"—")))),"{M}",ENCODEURL(IFERROR(TEXT(M11,"d/m"),IFERROR(TEXT(DATEVALUE(M11),"d/m"),"—")))),"{P}",ENCODEURL(IFERROR(TEXT(T11,"#,##0"),"—"))),"{Y}",ENCODEURL('⚙️ 設定'!$B$3)),"{S}",ENCODEURL('⚙️ 設定'!$B$2)),"💰 追保費"))</f>
        <v/>
      </c>
      <c r="AE11" s="31">
        <f>IF(OR(B11="",C11=""),"",HYPERLINK("https://wa.me/"&amp;IF(LEN(REGEXREPLACE(""&amp;C11,"[^0-9]",""))=8,"852"&amp;REGEXREPLACE(""&amp;C11,"[^0-9]",""),REGEXREPLACE(""&amp;C11,"[^0-9]",""))&amp;"?text="&amp;SUBSTITUTE(SUBSTITUTE(SUBSTITUTE(SUBSTITUTE(SUBSTITUTE(SUBSTITUTE(SUBSTITUTE('⚙️ 設定'!$B$7,"{N}",ENCODEURL(B11)),"{D}",ENCODEURL(I11)),"{K}",ENCODEURL(IFERROR(TEXT(K11,"d/m"),IFERROR(TEXT(DATEVALUE(K11),"d/m"),"—")))),"{M}",ENCODEURL(IFERROR(TEXT(M11,"d/m"),IFERROR(TEXT(DATEVALUE(M11),"d/m"),"—")))),"{P}",ENCODEURL(IFERROR(TEXT(T11,"#,##0"),"—"))),"{Y}",ENCODEURL('⚙️ 設定'!$B$3)),"{S}",ENCODEURL('⚙️ 設定'!$B$2)),"✈️ 出發前"))</f>
        <v/>
      </c>
      <c r="AF11" s="32">
        <f>IF(OR(B11="",C11=""),"",HYPERLINK("https://wa.me/"&amp;IF(LEN(REGEXREPLACE(""&amp;C11,"[^0-9]",""))=8,"852"&amp;REGEXREPLACE(""&amp;C11,"[^0-9]",""),REGEXREPLACE(""&amp;C11,"[^0-9]",""))&amp;"?text="&amp;SUBSTITUTE(SUBSTITUTE(SUBSTITUTE(SUBSTITUTE(SUBSTITUTE(SUBSTITUTE(SUBSTITUTE('⚙️ 設定'!$B$9,"{N}",ENCODEURL(B11)),"{D}",ENCODEURL(I11)),"{K}",ENCODEURL(IFERROR(TEXT(K11,"d/m"),IFERROR(TEXT(DATEVALUE(K11),"d/m"),"—")))),"{M}",ENCODEURL(IFERROR(TEXT(M11,"d/m"),IFERROR(TEXT(DATEVALUE(M11),"d/m"),"—")))),"{P}",ENCODEURL(IFERROR(TEXT(T11,"#,##0"),"—"))),"{Y}",ENCODEURL('⚙️ 設定'!$B$3)),"{S}",ENCODEURL('⚙️ 設定'!$B$2)),"🏠 回港後"))</f>
        <v/>
      </c>
    </row>
    <row r="12">
      <c r="A12" s="6" t="n"/>
      <c r="K12" s="6" t="n"/>
      <c r="M12" s="6" t="n"/>
      <c r="T12" s="33" t="n"/>
      <c r="U12" s="34" t="n"/>
      <c r="V12" s="29" t="n"/>
      <c r="W12" s="27">
        <f>IF(K12="","",IF(ISNUMBER(K12),K12-2,IFERROR(DATEVALUE(K12)-2,"")))</f>
        <v/>
      </c>
      <c r="X12" s="29" t="n"/>
      <c r="Y12" s="27">
        <f>IF(M12="","",IF(ISNUMBER(M12),M12+2,IFERROR(DATEVALUE(M12)+2,"")))</f>
        <v/>
      </c>
      <c r="Z12" s="29" t="n"/>
      <c r="AA12" s="29" t="n"/>
      <c r="AB12" s="29" t="n"/>
      <c r="AC12" s="29" t="n"/>
      <c r="AD12" s="30">
        <f>IF(OR(B12="",C12=""),"",HYPERLINK("https://wa.me/"&amp;IF(LEN(REGEXREPLACE(""&amp;C12,"[^0-9]",""))=8,"852"&amp;REGEXREPLACE(""&amp;C12,"[^0-9]",""),REGEXREPLACE(""&amp;C12,"[^0-9]",""))&amp;"?text="&amp;SUBSTITUTE(SUBSTITUTE(SUBSTITUTE(SUBSTITUTE(SUBSTITUTE(SUBSTITUTE(SUBSTITUTE('⚙️ 設定'!$B$5,"{N}",ENCODEURL(B12)),"{D}",ENCODEURL(I12)),"{K}",ENCODEURL(IFERROR(TEXT(K12,"d/m"),IFERROR(TEXT(DATEVALUE(K12),"d/m"),"—")))),"{M}",ENCODEURL(IFERROR(TEXT(M12,"d/m"),IFERROR(TEXT(DATEVALUE(M12),"d/m"),"—")))),"{P}",ENCODEURL(IFERROR(TEXT(T12,"#,##0"),"—"))),"{Y}",ENCODEURL('⚙️ 設定'!$B$3)),"{S}",ENCODEURL('⚙️ 設定'!$B$2)),"💰 追保費"))</f>
        <v/>
      </c>
      <c r="AE12" s="31">
        <f>IF(OR(B12="",C12=""),"",HYPERLINK("https://wa.me/"&amp;IF(LEN(REGEXREPLACE(""&amp;C12,"[^0-9]",""))=8,"852"&amp;REGEXREPLACE(""&amp;C12,"[^0-9]",""),REGEXREPLACE(""&amp;C12,"[^0-9]",""))&amp;"?text="&amp;SUBSTITUTE(SUBSTITUTE(SUBSTITUTE(SUBSTITUTE(SUBSTITUTE(SUBSTITUTE(SUBSTITUTE('⚙️ 設定'!$B$7,"{N}",ENCODEURL(B12)),"{D}",ENCODEURL(I12)),"{K}",ENCODEURL(IFERROR(TEXT(K12,"d/m"),IFERROR(TEXT(DATEVALUE(K12),"d/m"),"—")))),"{M}",ENCODEURL(IFERROR(TEXT(M12,"d/m"),IFERROR(TEXT(DATEVALUE(M12),"d/m"),"—")))),"{P}",ENCODEURL(IFERROR(TEXT(T12,"#,##0"),"—"))),"{Y}",ENCODEURL('⚙️ 設定'!$B$3)),"{S}",ENCODEURL('⚙️ 設定'!$B$2)),"✈️ 出發前"))</f>
        <v/>
      </c>
      <c r="AF12" s="32">
        <f>IF(OR(B12="",C12=""),"",HYPERLINK("https://wa.me/"&amp;IF(LEN(REGEXREPLACE(""&amp;C12,"[^0-9]",""))=8,"852"&amp;REGEXREPLACE(""&amp;C12,"[^0-9]",""),REGEXREPLACE(""&amp;C12,"[^0-9]",""))&amp;"?text="&amp;SUBSTITUTE(SUBSTITUTE(SUBSTITUTE(SUBSTITUTE(SUBSTITUTE(SUBSTITUTE(SUBSTITUTE('⚙️ 設定'!$B$9,"{N}",ENCODEURL(B12)),"{D}",ENCODEURL(I12)),"{K}",ENCODEURL(IFERROR(TEXT(K12,"d/m"),IFERROR(TEXT(DATEVALUE(K12),"d/m"),"—")))),"{M}",ENCODEURL(IFERROR(TEXT(M12,"d/m"),IFERROR(TEXT(DATEVALUE(M12),"d/m"),"—")))),"{P}",ENCODEURL(IFERROR(TEXT(T12,"#,##0"),"—"))),"{Y}",ENCODEURL('⚙️ 設定'!$B$3)),"{S}",ENCODEURL('⚙️ 設定'!$B$2)),"🏠 回港後"))</f>
        <v/>
      </c>
    </row>
    <row r="13">
      <c r="A13" s="6" t="n"/>
      <c r="K13" s="6" t="n"/>
      <c r="M13" s="6" t="n"/>
      <c r="T13" s="33" t="n"/>
      <c r="U13" s="34" t="n"/>
      <c r="V13" s="29" t="n"/>
      <c r="W13" s="27">
        <f>IF(K13="","",IF(ISNUMBER(K13),K13-2,IFERROR(DATEVALUE(K13)-2,"")))</f>
        <v/>
      </c>
      <c r="X13" s="29" t="n"/>
      <c r="Y13" s="27">
        <f>IF(M13="","",IF(ISNUMBER(M13),M13+2,IFERROR(DATEVALUE(M13)+2,"")))</f>
        <v/>
      </c>
      <c r="Z13" s="29" t="n"/>
      <c r="AA13" s="29" t="n"/>
      <c r="AB13" s="29" t="n"/>
      <c r="AC13" s="29" t="n"/>
      <c r="AD13" s="30">
        <f>IF(OR(B13="",C13=""),"",HYPERLINK("https://wa.me/"&amp;IF(LEN(REGEXREPLACE(""&amp;C13,"[^0-9]",""))=8,"852"&amp;REGEXREPLACE(""&amp;C13,"[^0-9]",""),REGEXREPLACE(""&amp;C13,"[^0-9]",""))&amp;"?text="&amp;SUBSTITUTE(SUBSTITUTE(SUBSTITUTE(SUBSTITUTE(SUBSTITUTE(SUBSTITUTE(SUBSTITUTE('⚙️ 設定'!$B$5,"{N}",ENCODEURL(B13)),"{D}",ENCODEURL(I13)),"{K}",ENCODEURL(IFERROR(TEXT(K13,"d/m"),IFERROR(TEXT(DATEVALUE(K13),"d/m"),"—")))),"{M}",ENCODEURL(IFERROR(TEXT(M13,"d/m"),IFERROR(TEXT(DATEVALUE(M13),"d/m"),"—")))),"{P}",ENCODEURL(IFERROR(TEXT(T13,"#,##0"),"—"))),"{Y}",ENCODEURL('⚙️ 設定'!$B$3)),"{S}",ENCODEURL('⚙️ 設定'!$B$2)),"💰 追保費"))</f>
        <v/>
      </c>
      <c r="AE13" s="31">
        <f>IF(OR(B13="",C13=""),"",HYPERLINK("https://wa.me/"&amp;IF(LEN(REGEXREPLACE(""&amp;C13,"[^0-9]",""))=8,"852"&amp;REGEXREPLACE(""&amp;C13,"[^0-9]",""),REGEXREPLACE(""&amp;C13,"[^0-9]",""))&amp;"?text="&amp;SUBSTITUTE(SUBSTITUTE(SUBSTITUTE(SUBSTITUTE(SUBSTITUTE(SUBSTITUTE(SUBSTITUTE('⚙️ 設定'!$B$7,"{N}",ENCODEURL(B13)),"{D}",ENCODEURL(I13)),"{K}",ENCODEURL(IFERROR(TEXT(K13,"d/m"),IFERROR(TEXT(DATEVALUE(K13),"d/m"),"—")))),"{M}",ENCODEURL(IFERROR(TEXT(M13,"d/m"),IFERROR(TEXT(DATEVALUE(M13),"d/m"),"—")))),"{P}",ENCODEURL(IFERROR(TEXT(T13,"#,##0"),"—"))),"{Y}",ENCODEURL('⚙️ 設定'!$B$3)),"{S}",ENCODEURL('⚙️ 設定'!$B$2)),"✈️ 出發前"))</f>
        <v/>
      </c>
      <c r="AF13" s="32">
        <f>IF(OR(B13="",C13=""),"",HYPERLINK("https://wa.me/"&amp;IF(LEN(REGEXREPLACE(""&amp;C13,"[^0-9]",""))=8,"852"&amp;REGEXREPLACE(""&amp;C13,"[^0-9]",""),REGEXREPLACE(""&amp;C13,"[^0-9]",""))&amp;"?text="&amp;SUBSTITUTE(SUBSTITUTE(SUBSTITUTE(SUBSTITUTE(SUBSTITUTE(SUBSTITUTE(SUBSTITUTE('⚙️ 設定'!$B$9,"{N}",ENCODEURL(B13)),"{D}",ENCODEURL(I13)),"{K}",ENCODEURL(IFERROR(TEXT(K13,"d/m"),IFERROR(TEXT(DATEVALUE(K13),"d/m"),"—")))),"{M}",ENCODEURL(IFERROR(TEXT(M13,"d/m"),IFERROR(TEXT(DATEVALUE(M13),"d/m"),"—")))),"{P}",ENCODEURL(IFERROR(TEXT(T13,"#,##0"),"—"))),"{Y}",ENCODEURL('⚙️ 設定'!$B$3)),"{S}",ENCODEURL('⚙️ 設定'!$B$2)),"🏠 回港後"))</f>
        <v/>
      </c>
    </row>
    <row r="14">
      <c r="A14" s="6" t="n"/>
      <c r="K14" s="6" t="n"/>
      <c r="M14" s="6" t="n"/>
      <c r="T14" s="33" t="n"/>
      <c r="U14" s="34" t="n"/>
      <c r="V14" s="29" t="n"/>
      <c r="W14" s="27">
        <f>IF(K14="","",IF(ISNUMBER(K14),K14-2,IFERROR(DATEVALUE(K14)-2,"")))</f>
        <v/>
      </c>
      <c r="X14" s="29" t="n"/>
      <c r="Y14" s="27">
        <f>IF(M14="","",IF(ISNUMBER(M14),M14+2,IFERROR(DATEVALUE(M14)+2,"")))</f>
        <v/>
      </c>
      <c r="Z14" s="29" t="n"/>
      <c r="AA14" s="29" t="n"/>
      <c r="AB14" s="29" t="n"/>
      <c r="AC14" s="29" t="n"/>
      <c r="AD14" s="30">
        <f>IF(OR(B14="",C14=""),"",HYPERLINK("https://wa.me/"&amp;IF(LEN(REGEXREPLACE(""&amp;C14,"[^0-9]",""))=8,"852"&amp;REGEXREPLACE(""&amp;C14,"[^0-9]",""),REGEXREPLACE(""&amp;C14,"[^0-9]",""))&amp;"?text="&amp;SUBSTITUTE(SUBSTITUTE(SUBSTITUTE(SUBSTITUTE(SUBSTITUTE(SUBSTITUTE(SUBSTITUTE('⚙️ 設定'!$B$5,"{N}",ENCODEURL(B14)),"{D}",ENCODEURL(I14)),"{K}",ENCODEURL(IFERROR(TEXT(K14,"d/m"),IFERROR(TEXT(DATEVALUE(K14),"d/m"),"—")))),"{M}",ENCODEURL(IFERROR(TEXT(M14,"d/m"),IFERROR(TEXT(DATEVALUE(M14),"d/m"),"—")))),"{P}",ENCODEURL(IFERROR(TEXT(T14,"#,##0"),"—"))),"{Y}",ENCODEURL('⚙️ 設定'!$B$3)),"{S}",ENCODEURL('⚙️ 設定'!$B$2)),"💰 追保費"))</f>
        <v/>
      </c>
      <c r="AE14" s="31">
        <f>IF(OR(B14="",C14=""),"",HYPERLINK("https://wa.me/"&amp;IF(LEN(REGEXREPLACE(""&amp;C14,"[^0-9]",""))=8,"852"&amp;REGEXREPLACE(""&amp;C14,"[^0-9]",""),REGEXREPLACE(""&amp;C14,"[^0-9]",""))&amp;"?text="&amp;SUBSTITUTE(SUBSTITUTE(SUBSTITUTE(SUBSTITUTE(SUBSTITUTE(SUBSTITUTE(SUBSTITUTE('⚙️ 設定'!$B$7,"{N}",ENCODEURL(B14)),"{D}",ENCODEURL(I14)),"{K}",ENCODEURL(IFERROR(TEXT(K14,"d/m"),IFERROR(TEXT(DATEVALUE(K14),"d/m"),"—")))),"{M}",ENCODEURL(IFERROR(TEXT(M14,"d/m"),IFERROR(TEXT(DATEVALUE(M14),"d/m"),"—")))),"{P}",ENCODEURL(IFERROR(TEXT(T14,"#,##0"),"—"))),"{Y}",ENCODEURL('⚙️ 設定'!$B$3)),"{S}",ENCODEURL('⚙️ 設定'!$B$2)),"✈️ 出發前"))</f>
        <v/>
      </c>
      <c r="AF14" s="32">
        <f>IF(OR(B14="",C14=""),"",HYPERLINK("https://wa.me/"&amp;IF(LEN(REGEXREPLACE(""&amp;C14,"[^0-9]",""))=8,"852"&amp;REGEXREPLACE(""&amp;C14,"[^0-9]",""),REGEXREPLACE(""&amp;C14,"[^0-9]",""))&amp;"?text="&amp;SUBSTITUTE(SUBSTITUTE(SUBSTITUTE(SUBSTITUTE(SUBSTITUTE(SUBSTITUTE(SUBSTITUTE('⚙️ 設定'!$B$9,"{N}",ENCODEURL(B14)),"{D}",ENCODEURL(I14)),"{K}",ENCODEURL(IFERROR(TEXT(K14,"d/m"),IFERROR(TEXT(DATEVALUE(K14),"d/m"),"—")))),"{M}",ENCODEURL(IFERROR(TEXT(M14,"d/m"),IFERROR(TEXT(DATEVALUE(M14),"d/m"),"—")))),"{P}",ENCODEURL(IFERROR(TEXT(T14,"#,##0"),"—"))),"{Y}",ENCODEURL('⚙️ 設定'!$B$3)),"{S}",ENCODEURL('⚙️ 設定'!$B$2)),"🏠 回港後"))</f>
        <v/>
      </c>
    </row>
    <row r="15">
      <c r="A15" s="6" t="n"/>
      <c r="K15" s="6" t="n"/>
      <c r="M15" s="6" t="n"/>
      <c r="T15" s="33" t="n"/>
      <c r="U15" s="34" t="n"/>
      <c r="V15" s="29" t="n"/>
      <c r="W15" s="27">
        <f>IF(K15="","",IF(ISNUMBER(K15),K15-2,IFERROR(DATEVALUE(K15)-2,"")))</f>
        <v/>
      </c>
      <c r="X15" s="29" t="n"/>
      <c r="Y15" s="27">
        <f>IF(M15="","",IF(ISNUMBER(M15),M15+2,IFERROR(DATEVALUE(M15)+2,"")))</f>
        <v/>
      </c>
      <c r="Z15" s="29" t="n"/>
      <c r="AA15" s="29" t="n"/>
      <c r="AB15" s="29" t="n"/>
      <c r="AC15" s="29" t="n"/>
      <c r="AD15" s="30">
        <f>IF(OR(B15="",C15=""),"",HYPERLINK("https://wa.me/"&amp;IF(LEN(REGEXREPLACE(""&amp;C15,"[^0-9]",""))=8,"852"&amp;REGEXREPLACE(""&amp;C15,"[^0-9]",""),REGEXREPLACE(""&amp;C15,"[^0-9]",""))&amp;"?text="&amp;SUBSTITUTE(SUBSTITUTE(SUBSTITUTE(SUBSTITUTE(SUBSTITUTE(SUBSTITUTE(SUBSTITUTE('⚙️ 設定'!$B$5,"{N}",ENCODEURL(B15)),"{D}",ENCODEURL(I15)),"{K}",ENCODEURL(IFERROR(TEXT(K15,"d/m"),IFERROR(TEXT(DATEVALUE(K15),"d/m"),"—")))),"{M}",ENCODEURL(IFERROR(TEXT(M15,"d/m"),IFERROR(TEXT(DATEVALUE(M15),"d/m"),"—")))),"{P}",ENCODEURL(IFERROR(TEXT(T15,"#,##0"),"—"))),"{Y}",ENCODEURL('⚙️ 設定'!$B$3)),"{S}",ENCODEURL('⚙️ 設定'!$B$2)),"💰 追保費"))</f>
        <v/>
      </c>
      <c r="AE15" s="31">
        <f>IF(OR(B15="",C15=""),"",HYPERLINK("https://wa.me/"&amp;IF(LEN(REGEXREPLACE(""&amp;C15,"[^0-9]",""))=8,"852"&amp;REGEXREPLACE(""&amp;C15,"[^0-9]",""),REGEXREPLACE(""&amp;C15,"[^0-9]",""))&amp;"?text="&amp;SUBSTITUTE(SUBSTITUTE(SUBSTITUTE(SUBSTITUTE(SUBSTITUTE(SUBSTITUTE(SUBSTITUTE('⚙️ 設定'!$B$7,"{N}",ENCODEURL(B15)),"{D}",ENCODEURL(I15)),"{K}",ENCODEURL(IFERROR(TEXT(K15,"d/m"),IFERROR(TEXT(DATEVALUE(K15),"d/m"),"—")))),"{M}",ENCODEURL(IFERROR(TEXT(M15,"d/m"),IFERROR(TEXT(DATEVALUE(M15),"d/m"),"—")))),"{P}",ENCODEURL(IFERROR(TEXT(T15,"#,##0"),"—"))),"{Y}",ENCODEURL('⚙️ 設定'!$B$3)),"{S}",ENCODEURL('⚙️ 設定'!$B$2)),"✈️ 出發前"))</f>
        <v/>
      </c>
      <c r="AF15" s="32">
        <f>IF(OR(B15="",C15=""),"",HYPERLINK("https://wa.me/"&amp;IF(LEN(REGEXREPLACE(""&amp;C15,"[^0-9]",""))=8,"852"&amp;REGEXREPLACE(""&amp;C15,"[^0-9]",""),REGEXREPLACE(""&amp;C15,"[^0-9]",""))&amp;"?text="&amp;SUBSTITUTE(SUBSTITUTE(SUBSTITUTE(SUBSTITUTE(SUBSTITUTE(SUBSTITUTE(SUBSTITUTE('⚙️ 設定'!$B$9,"{N}",ENCODEURL(B15)),"{D}",ENCODEURL(I15)),"{K}",ENCODEURL(IFERROR(TEXT(K15,"d/m"),IFERROR(TEXT(DATEVALUE(K15),"d/m"),"—")))),"{M}",ENCODEURL(IFERROR(TEXT(M15,"d/m"),IFERROR(TEXT(DATEVALUE(M15),"d/m"),"—")))),"{P}",ENCODEURL(IFERROR(TEXT(T15,"#,##0"),"—"))),"{Y}",ENCODEURL('⚙️ 設定'!$B$3)),"{S}",ENCODEURL('⚙️ 設定'!$B$2)),"🏠 回港後"))</f>
        <v/>
      </c>
    </row>
    <row r="16">
      <c r="A16" s="6" t="n"/>
      <c r="K16" s="6" t="n"/>
      <c r="M16" s="6" t="n"/>
      <c r="T16" s="33" t="n"/>
      <c r="U16" s="34" t="n"/>
      <c r="V16" s="29" t="n"/>
      <c r="W16" s="27">
        <f>IF(K16="","",IF(ISNUMBER(K16),K16-2,IFERROR(DATEVALUE(K16)-2,"")))</f>
        <v/>
      </c>
      <c r="X16" s="29" t="n"/>
      <c r="Y16" s="27">
        <f>IF(M16="","",IF(ISNUMBER(M16),M16+2,IFERROR(DATEVALUE(M16)+2,"")))</f>
        <v/>
      </c>
      <c r="Z16" s="29" t="n"/>
      <c r="AA16" s="29" t="n"/>
      <c r="AB16" s="29" t="n"/>
      <c r="AC16" s="29" t="n"/>
      <c r="AD16" s="30">
        <f>IF(OR(B16="",C16=""),"",HYPERLINK("https://wa.me/"&amp;IF(LEN(REGEXREPLACE(""&amp;C16,"[^0-9]",""))=8,"852"&amp;REGEXREPLACE(""&amp;C16,"[^0-9]",""),REGEXREPLACE(""&amp;C16,"[^0-9]",""))&amp;"?text="&amp;SUBSTITUTE(SUBSTITUTE(SUBSTITUTE(SUBSTITUTE(SUBSTITUTE(SUBSTITUTE(SUBSTITUTE('⚙️ 設定'!$B$5,"{N}",ENCODEURL(B16)),"{D}",ENCODEURL(I16)),"{K}",ENCODEURL(IFERROR(TEXT(K16,"d/m"),IFERROR(TEXT(DATEVALUE(K16),"d/m"),"—")))),"{M}",ENCODEURL(IFERROR(TEXT(M16,"d/m"),IFERROR(TEXT(DATEVALUE(M16),"d/m"),"—")))),"{P}",ENCODEURL(IFERROR(TEXT(T16,"#,##0"),"—"))),"{Y}",ENCODEURL('⚙️ 設定'!$B$3)),"{S}",ENCODEURL('⚙️ 設定'!$B$2)),"💰 追保費"))</f>
        <v/>
      </c>
      <c r="AE16" s="31">
        <f>IF(OR(B16="",C16=""),"",HYPERLINK("https://wa.me/"&amp;IF(LEN(REGEXREPLACE(""&amp;C16,"[^0-9]",""))=8,"852"&amp;REGEXREPLACE(""&amp;C16,"[^0-9]",""),REGEXREPLACE(""&amp;C16,"[^0-9]",""))&amp;"?text="&amp;SUBSTITUTE(SUBSTITUTE(SUBSTITUTE(SUBSTITUTE(SUBSTITUTE(SUBSTITUTE(SUBSTITUTE('⚙️ 設定'!$B$7,"{N}",ENCODEURL(B16)),"{D}",ENCODEURL(I16)),"{K}",ENCODEURL(IFERROR(TEXT(K16,"d/m"),IFERROR(TEXT(DATEVALUE(K16),"d/m"),"—")))),"{M}",ENCODEURL(IFERROR(TEXT(M16,"d/m"),IFERROR(TEXT(DATEVALUE(M16),"d/m"),"—")))),"{P}",ENCODEURL(IFERROR(TEXT(T16,"#,##0"),"—"))),"{Y}",ENCODEURL('⚙️ 設定'!$B$3)),"{S}",ENCODEURL('⚙️ 設定'!$B$2)),"✈️ 出發前"))</f>
        <v/>
      </c>
      <c r="AF16" s="32">
        <f>IF(OR(B16="",C16=""),"",HYPERLINK("https://wa.me/"&amp;IF(LEN(REGEXREPLACE(""&amp;C16,"[^0-9]",""))=8,"852"&amp;REGEXREPLACE(""&amp;C16,"[^0-9]",""),REGEXREPLACE(""&amp;C16,"[^0-9]",""))&amp;"?text="&amp;SUBSTITUTE(SUBSTITUTE(SUBSTITUTE(SUBSTITUTE(SUBSTITUTE(SUBSTITUTE(SUBSTITUTE('⚙️ 設定'!$B$9,"{N}",ENCODEURL(B16)),"{D}",ENCODEURL(I16)),"{K}",ENCODEURL(IFERROR(TEXT(K16,"d/m"),IFERROR(TEXT(DATEVALUE(K16),"d/m"),"—")))),"{M}",ENCODEURL(IFERROR(TEXT(M16,"d/m"),IFERROR(TEXT(DATEVALUE(M16),"d/m"),"—")))),"{P}",ENCODEURL(IFERROR(TEXT(T16,"#,##0"),"—"))),"{Y}",ENCODEURL('⚙️ 設定'!$B$3)),"{S}",ENCODEURL('⚙️ 設定'!$B$2)),"🏠 回港後"))</f>
        <v/>
      </c>
    </row>
    <row r="17">
      <c r="A17" s="6" t="n"/>
      <c r="K17" s="6" t="n"/>
      <c r="M17" s="6" t="n"/>
      <c r="T17" s="33" t="n"/>
      <c r="U17" s="34" t="n"/>
      <c r="V17" s="29" t="n"/>
      <c r="W17" s="27">
        <f>IF(K17="","",IF(ISNUMBER(K17),K17-2,IFERROR(DATEVALUE(K17)-2,"")))</f>
        <v/>
      </c>
      <c r="X17" s="29" t="n"/>
      <c r="Y17" s="27">
        <f>IF(M17="","",IF(ISNUMBER(M17),M17+2,IFERROR(DATEVALUE(M17)+2,"")))</f>
        <v/>
      </c>
      <c r="Z17" s="29" t="n"/>
      <c r="AA17" s="29" t="n"/>
      <c r="AB17" s="29" t="n"/>
      <c r="AC17" s="29" t="n"/>
      <c r="AD17" s="30">
        <f>IF(OR(B17="",C17=""),"",HYPERLINK("https://wa.me/"&amp;IF(LEN(REGEXREPLACE(""&amp;C17,"[^0-9]",""))=8,"852"&amp;REGEXREPLACE(""&amp;C17,"[^0-9]",""),REGEXREPLACE(""&amp;C17,"[^0-9]",""))&amp;"?text="&amp;SUBSTITUTE(SUBSTITUTE(SUBSTITUTE(SUBSTITUTE(SUBSTITUTE(SUBSTITUTE(SUBSTITUTE('⚙️ 設定'!$B$5,"{N}",ENCODEURL(B17)),"{D}",ENCODEURL(I17)),"{K}",ENCODEURL(IFERROR(TEXT(K17,"d/m"),IFERROR(TEXT(DATEVALUE(K17),"d/m"),"—")))),"{M}",ENCODEURL(IFERROR(TEXT(M17,"d/m"),IFERROR(TEXT(DATEVALUE(M17),"d/m"),"—")))),"{P}",ENCODEURL(IFERROR(TEXT(T17,"#,##0"),"—"))),"{Y}",ENCODEURL('⚙️ 設定'!$B$3)),"{S}",ENCODEURL('⚙️ 設定'!$B$2)),"💰 追保費"))</f>
        <v/>
      </c>
      <c r="AE17" s="31">
        <f>IF(OR(B17="",C17=""),"",HYPERLINK("https://wa.me/"&amp;IF(LEN(REGEXREPLACE(""&amp;C17,"[^0-9]",""))=8,"852"&amp;REGEXREPLACE(""&amp;C17,"[^0-9]",""),REGEXREPLACE(""&amp;C17,"[^0-9]",""))&amp;"?text="&amp;SUBSTITUTE(SUBSTITUTE(SUBSTITUTE(SUBSTITUTE(SUBSTITUTE(SUBSTITUTE(SUBSTITUTE('⚙️ 設定'!$B$7,"{N}",ENCODEURL(B17)),"{D}",ENCODEURL(I17)),"{K}",ENCODEURL(IFERROR(TEXT(K17,"d/m"),IFERROR(TEXT(DATEVALUE(K17),"d/m"),"—")))),"{M}",ENCODEURL(IFERROR(TEXT(M17,"d/m"),IFERROR(TEXT(DATEVALUE(M17),"d/m"),"—")))),"{P}",ENCODEURL(IFERROR(TEXT(T17,"#,##0"),"—"))),"{Y}",ENCODEURL('⚙️ 設定'!$B$3)),"{S}",ENCODEURL('⚙️ 設定'!$B$2)),"✈️ 出發前"))</f>
        <v/>
      </c>
      <c r="AF17" s="32">
        <f>IF(OR(B17="",C17=""),"",HYPERLINK("https://wa.me/"&amp;IF(LEN(REGEXREPLACE(""&amp;C17,"[^0-9]",""))=8,"852"&amp;REGEXREPLACE(""&amp;C17,"[^0-9]",""),REGEXREPLACE(""&amp;C17,"[^0-9]",""))&amp;"?text="&amp;SUBSTITUTE(SUBSTITUTE(SUBSTITUTE(SUBSTITUTE(SUBSTITUTE(SUBSTITUTE(SUBSTITUTE('⚙️ 設定'!$B$9,"{N}",ENCODEURL(B17)),"{D}",ENCODEURL(I17)),"{K}",ENCODEURL(IFERROR(TEXT(K17,"d/m"),IFERROR(TEXT(DATEVALUE(K17),"d/m"),"—")))),"{M}",ENCODEURL(IFERROR(TEXT(M17,"d/m"),IFERROR(TEXT(DATEVALUE(M17),"d/m"),"—")))),"{P}",ENCODEURL(IFERROR(TEXT(T17,"#,##0"),"—"))),"{Y}",ENCODEURL('⚙️ 設定'!$B$3)),"{S}",ENCODEURL('⚙️ 設定'!$B$2)),"🏠 回港後"))</f>
        <v/>
      </c>
    </row>
    <row r="18">
      <c r="A18" s="6" t="n"/>
      <c r="K18" s="6" t="n"/>
      <c r="M18" s="6" t="n"/>
      <c r="T18" s="33" t="n"/>
      <c r="U18" s="34" t="n"/>
      <c r="V18" s="29" t="n"/>
      <c r="W18" s="27">
        <f>IF(K18="","",IF(ISNUMBER(K18),K18-2,IFERROR(DATEVALUE(K18)-2,"")))</f>
        <v/>
      </c>
      <c r="X18" s="29" t="n"/>
      <c r="Y18" s="27">
        <f>IF(M18="","",IF(ISNUMBER(M18),M18+2,IFERROR(DATEVALUE(M18)+2,"")))</f>
        <v/>
      </c>
      <c r="Z18" s="29" t="n"/>
      <c r="AA18" s="29" t="n"/>
      <c r="AB18" s="29" t="n"/>
      <c r="AC18" s="29" t="n"/>
      <c r="AD18" s="30">
        <f>IF(OR(B18="",C18=""),"",HYPERLINK("https://wa.me/"&amp;IF(LEN(REGEXREPLACE(""&amp;C18,"[^0-9]",""))=8,"852"&amp;REGEXREPLACE(""&amp;C18,"[^0-9]",""),REGEXREPLACE(""&amp;C18,"[^0-9]",""))&amp;"?text="&amp;SUBSTITUTE(SUBSTITUTE(SUBSTITUTE(SUBSTITUTE(SUBSTITUTE(SUBSTITUTE(SUBSTITUTE('⚙️ 設定'!$B$5,"{N}",ENCODEURL(B18)),"{D}",ENCODEURL(I18)),"{K}",ENCODEURL(IFERROR(TEXT(K18,"d/m"),IFERROR(TEXT(DATEVALUE(K18),"d/m"),"—")))),"{M}",ENCODEURL(IFERROR(TEXT(M18,"d/m"),IFERROR(TEXT(DATEVALUE(M18),"d/m"),"—")))),"{P}",ENCODEURL(IFERROR(TEXT(T18,"#,##0"),"—"))),"{Y}",ENCODEURL('⚙️ 設定'!$B$3)),"{S}",ENCODEURL('⚙️ 設定'!$B$2)),"💰 追保費"))</f>
        <v/>
      </c>
      <c r="AE18" s="31">
        <f>IF(OR(B18="",C18=""),"",HYPERLINK("https://wa.me/"&amp;IF(LEN(REGEXREPLACE(""&amp;C18,"[^0-9]",""))=8,"852"&amp;REGEXREPLACE(""&amp;C18,"[^0-9]",""),REGEXREPLACE(""&amp;C18,"[^0-9]",""))&amp;"?text="&amp;SUBSTITUTE(SUBSTITUTE(SUBSTITUTE(SUBSTITUTE(SUBSTITUTE(SUBSTITUTE(SUBSTITUTE('⚙️ 設定'!$B$7,"{N}",ENCODEURL(B18)),"{D}",ENCODEURL(I18)),"{K}",ENCODEURL(IFERROR(TEXT(K18,"d/m"),IFERROR(TEXT(DATEVALUE(K18),"d/m"),"—")))),"{M}",ENCODEURL(IFERROR(TEXT(M18,"d/m"),IFERROR(TEXT(DATEVALUE(M18),"d/m"),"—")))),"{P}",ENCODEURL(IFERROR(TEXT(T18,"#,##0"),"—"))),"{Y}",ENCODEURL('⚙️ 設定'!$B$3)),"{S}",ENCODEURL('⚙️ 設定'!$B$2)),"✈️ 出發前"))</f>
        <v/>
      </c>
      <c r="AF18" s="32">
        <f>IF(OR(B18="",C18=""),"",HYPERLINK("https://wa.me/"&amp;IF(LEN(REGEXREPLACE(""&amp;C18,"[^0-9]",""))=8,"852"&amp;REGEXREPLACE(""&amp;C18,"[^0-9]",""),REGEXREPLACE(""&amp;C18,"[^0-9]",""))&amp;"?text="&amp;SUBSTITUTE(SUBSTITUTE(SUBSTITUTE(SUBSTITUTE(SUBSTITUTE(SUBSTITUTE(SUBSTITUTE('⚙️ 設定'!$B$9,"{N}",ENCODEURL(B18)),"{D}",ENCODEURL(I18)),"{K}",ENCODEURL(IFERROR(TEXT(K18,"d/m"),IFERROR(TEXT(DATEVALUE(K18),"d/m"),"—")))),"{M}",ENCODEURL(IFERROR(TEXT(M18,"d/m"),IFERROR(TEXT(DATEVALUE(M18),"d/m"),"—")))),"{P}",ENCODEURL(IFERROR(TEXT(T18,"#,##0"),"—"))),"{Y}",ENCODEURL('⚙️ 設定'!$B$3)),"{S}",ENCODEURL('⚙️ 設定'!$B$2)),"🏠 回港後"))</f>
        <v/>
      </c>
    </row>
    <row r="19">
      <c r="A19" s="6" t="n"/>
      <c r="K19" s="6" t="n"/>
      <c r="M19" s="6" t="n"/>
      <c r="T19" s="33" t="n"/>
      <c r="U19" s="34" t="n"/>
      <c r="V19" s="29" t="n"/>
      <c r="W19" s="27">
        <f>IF(K19="","",IF(ISNUMBER(K19),K19-2,IFERROR(DATEVALUE(K19)-2,"")))</f>
        <v/>
      </c>
      <c r="X19" s="29" t="n"/>
      <c r="Y19" s="27">
        <f>IF(M19="","",IF(ISNUMBER(M19),M19+2,IFERROR(DATEVALUE(M19)+2,"")))</f>
        <v/>
      </c>
      <c r="Z19" s="29" t="n"/>
      <c r="AA19" s="29" t="n"/>
      <c r="AB19" s="29" t="n"/>
      <c r="AC19" s="29" t="n"/>
      <c r="AD19" s="30">
        <f>IF(OR(B19="",C19=""),"",HYPERLINK("https://wa.me/"&amp;IF(LEN(REGEXREPLACE(""&amp;C19,"[^0-9]",""))=8,"852"&amp;REGEXREPLACE(""&amp;C19,"[^0-9]",""),REGEXREPLACE(""&amp;C19,"[^0-9]",""))&amp;"?text="&amp;SUBSTITUTE(SUBSTITUTE(SUBSTITUTE(SUBSTITUTE(SUBSTITUTE(SUBSTITUTE(SUBSTITUTE('⚙️ 設定'!$B$5,"{N}",ENCODEURL(B19)),"{D}",ENCODEURL(I19)),"{K}",ENCODEURL(IFERROR(TEXT(K19,"d/m"),IFERROR(TEXT(DATEVALUE(K19),"d/m"),"—")))),"{M}",ENCODEURL(IFERROR(TEXT(M19,"d/m"),IFERROR(TEXT(DATEVALUE(M19),"d/m"),"—")))),"{P}",ENCODEURL(IFERROR(TEXT(T19,"#,##0"),"—"))),"{Y}",ENCODEURL('⚙️ 設定'!$B$3)),"{S}",ENCODEURL('⚙️ 設定'!$B$2)),"💰 追保費"))</f>
        <v/>
      </c>
      <c r="AE19" s="31">
        <f>IF(OR(B19="",C19=""),"",HYPERLINK("https://wa.me/"&amp;IF(LEN(REGEXREPLACE(""&amp;C19,"[^0-9]",""))=8,"852"&amp;REGEXREPLACE(""&amp;C19,"[^0-9]",""),REGEXREPLACE(""&amp;C19,"[^0-9]",""))&amp;"?text="&amp;SUBSTITUTE(SUBSTITUTE(SUBSTITUTE(SUBSTITUTE(SUBSTITUTE(SUBSTITUTE(SUBSTITUTE('⚙️ 設定'!$B$7,"{N}",ENCODEURL(B19)),"{D}",ENCODEURL(I19)),"{K}",ENCODEURL(IFERROR(TEXT(K19,"d/m"),IFERROR(TEXT(DATEVALUE(K19),"d/m"),"—")))),"{M}",ENCODEURL(IFERROR(TEXT(M19,"d/m"),IFERROR(TEXT(DATEVALUE(M19),"d/m"),"—")))),"{P}",ENCODEURL(IFERROR(TEXT(T19,"#,##0"),"—"))),"{Y}",ENCODEURL('⚙️ 設定'!$B$3)),"{S}",ENCODEURL('⚙️ 設定'!$B$2)),"✈️ 出發前"))</f>
        <v/>
      </c>
      <c r="AF19" s="32">
        <f>IF(OR(B19="",C19=""),"",HYPERLINK("https://wa.me/"&amp;IF(LEN(REGEXREPLACE(""&amp;C19,"[^0-9]",""))=8,"852"&amp;REGEXREPLACE(""&amp;C19,"[^0-9]",""),REGEXREPLACE(""&amp;C19,"[^0-9]",""))&amp;"?text="&amp;SUBSTITUTE(SUBSTITUTE(SUBSTITUTE(SUBSTITUTE(SUBSTITUTE(SUBSTITUTE(SUBSTITUTE('⚙️ 設定'!$B$9,"{N}",ENCODEURL(B19)),"{D}",ENCODEURL(I19)),"{K}",ENCODEURL(IFERROR(TEXT(K19,"d/m"),IFERROR(TEXT(DATEVALUE(K19),"d/m"),"—")))),"{M}",ENCODEURL(IFERROR(TEXT(M19,"d/m"),IFERROR(TEXT(DATEVALUE(M19),"d/m"),"—")))),"{P}",ENCODEURL(IFERROR(TEXT(T19,"#,##0"),"—"))),"{Y}",ENCODEURL('⚙️ 設定'!$B$3)),"{S}",ENCODEURL('⚙️ 設定'!$B$2)),"🏠 回港後"))</f>
        <v/>
      </c>
    </row>
    <row r="20">
      <c r="A20" s="6" t="n"/>
      <c r="K20" s="6" t="n"/>
      <c r="M20" s="6" t="n"/>
      <c r="T20" s="33" t="n"/>
      <c r="U20" s="34" t="n"/>
      <c r="V20" s="29" t="n"/>
      <c r="W20" s="27">
        <f>IF(K20="","",IF(ISNUMBER(K20),K20-2,IFERROR(DATEVALUE(K20)-2,"")))</f>
        <v/>
      </c>
      <c r="X20" s="29" t="n"/>
      <c r="Y20" s="27">
        <f>IF(M20="","",IF(ISNUMBER(M20),M20+2,IFERROR(DATEVALUE(M20)+2,"")))</f>
        <v/>
      </c>
      <c r="Z20" s="29" t="n"/>
      <c r="AA20" s="29" t="n"/>
      <c r="AB20" s="29" t="n"/>
      <c r="AC20" s="29" t="n"/>
      <c r="AD20" s="30">
        <f>IF(OR(B20="",C20=""),"",HYPERLINK("https://wa.me/"&amp;IF(LEN(REGEXREPLACE(""&amp;C20,"[^0-9]",""))=8,"852"&amp;REGEXREPLACE(""&amp;C20,"[^0-9]",""),REGEXREPLACE(""&amp;C20,"[^0-9]",""))&amp;"?text="&amp;SUBSTITUTE(SUBSTITUTE(SUBSTITUTE(SUBSTITUTE(SUBSTITUTE(SUBSTITUTE(SUBSTITUTE('⚙️ 設定'!$B$5,"{N}",ENCODEURL(B20)),"{D}",ENCODEURL(I20)),"{K}",ENCODEURL(IFERROR(TEXT(K20,"d/m"),IFERROR(TEXT(DATEVALUE(K20),"d/m"),"—")))),"{M}",ENCODEURL(IFERROR(TEXT(M20,"d/m"),IFERROR(TEXT(DATEVALUE(M20),"d/m"),"—")))),"{P}",ENCODEURL(IFERROR(TEXT(T20,"#,##0"),"—"))),"{Y}",ENCODEURL('⚙️ 設定'!$B$3)),"{S}",ENCODEURL('⚙️ 設定'!$B$2)),"💰 追保費"))</f>
        <v/>
      </c>
      <c r="AE20" s="31">
        <f>IF(OR(B20="",C20=""),"",HYPERLINK("https://wa.me/"&amp;IF(LEN(REGEXREPLACE(""&amp;C20,"[^0-9]",""))=8,"852"&amp;REGEXREPLACE(""&amp;C20,"[^0-9]",""),REGEXREPLACE(""&amp;C20,"[^0-9]",""))&amp;"?text="&amp;SUBSTITUTE(SUBSTITUTE(SUBSTITUTE(SUBSTITUTE(SUBSTITUTE(SUBSTITUTE(SUBSTITUTE('⚙️ 設定'!$B$7,"{N}",ENCODEURL(B20)),"{D}",ENCODEURL(I20)),"{K}",ENCODEURL(IFERROR(TEXT(K20,"d/m"),IFERROR(TEXT(DATEVALUE(K20),"d/m"),"—")))),"{M}",ENCODEURL(IFERROR(TEXT(M20,"d/m"),IFERROR(TEXT(DATEVALUE(M20),"d/m"),"—")))),"{P}",ENCODEURL(IFERROR(TEXT(T20,"#,##0"),"—"))),"{Y}",ENCODEURL('⚙️ 設定'!$B$3)),"{S}",ENCODEURL('⚙️ 設定'!$B$2)),"✈️ 出發前"))</f>
        <v/>
      </c>
      <c r="AF20" s="32">
        <f>IF(OR(B20="",C20=""),"",HYPERLINK("https://wa.me/"&amp;IF(LEN(REGEXREPLACE(""&amp;C20,"[^0-9]",""))=8,"852"&amp;REGEXREPLACE(""&amp;C20,"[^0-9]",""),REGEXREPLACE(""&amp;C20,"[^0-9]",""))&amp;"?text="&amp;SUBSTITUTE(SUBSTITUTE(SUBSTITUTE(SUBSTITUTE(SUBSTITUTE(SUBSTITUTE(SUBSTITUTE('⚙️ 設定'!$B$9,"{N}",ENCODEURL(B20)),"{D}",ENCODEURL(I20)),"{K}",ENCODEURL(IFERROR(TEXT(K20,"d/m"),IFERROR(TEXT(DATEVALUE(K20),"d/m"),"—")))),"{M}",ENCODEURL(IFERROR(TEXT(M20,"d/m"),IFERROR(TEXT(DATEVALUE(M20),"d/m"),"—")))),"{P}",ENCODEURL(IFERROR(TEXT(T20,"#,##0"),"—"))),"{Y}",ENCODEURL('⚙️ 設定'!$B$3)),"{S}",ENCODEURL('⚙️ 設定'!$B$2)),"🏠 回港後"))</f>
        <v/>
      </c>
    </row>
    <row r="21">
      <c r="A21" s="6" t="n"/>
      <c r="K21" s="6" t="n"/>
      <c r="M21" s="6" t="n"/>
      <c r="T21" s="33" t="n"/>
      <c r="U21" s="34" t="n"/>
      <c r="V21" s="29" t="n"/>
      <c r="W21" s="27">
        <f>IF(K21="","",IF(ISNUMBER(K21),K21-2,IFERROR(DATEVALUE(K21)-2,"")))</f>
        <v/>
      </c>
      <c r="X21" s="29" t="n"/>
      <c r="Y21" s="27">
        <f>IF(M21="","",IF(ISNUMBER(M21),M21+2,IFERROR(DATEVALUE(M21)+2,"")))</f>
        <v/>
      </c>
      <c r="Z21" s="29" t="n"/>
      <c r="AA21" s="29" t="n"/>
      <c r="AB21" s="29" t="n"/>
      <c r="AC21" s="29" t="n"/>
      <c r="AD21" s="30">
        <f>IF(OR(B21="",C21=""),"",HYPERLINK("https://wa.me/"&amp;IF(LEN(REGEXREPLACE(""&amp;C21,"[^0-9]",""))=8,"852"&amp;REGEXREPLACE(""&amp;C21,"[^0-9]",""),REGEXREPLACE(""&amp;C21,"[^0-9]",""))&amp;"?text="&amp;SUBSTITUTE(SUBSTITUTE(SUBSTITUTE(SUBSTITUTE(SUBSTITUTE(SUBSTITUTE(SUBSTITUTE('⚙️ 設定'!$B$5,"{N}",ENCODEURL(B21)),"{D}",ENCODEURL(I21)),"{K}",ENCODEURL(IFERROR(TEXT(K21,"d/m"),IFERROR(TEXT(DATEVALUE(K21),"d/m"),"—")))),"{M}",ENCODEURL(IFERROR(TEXT(M21,"d/m"),IFERROR(TEXT(DATEVALUE(M21),"d/m"),"—")))),"{P}",ENCODEURL(IFERROR(TEXT(T21,"#,##0"),"—"))),"{Y}",ENCODEURL('⚙️ 設定'!$B$3)),"{S}",ENCODEURL('⚙️ 設定'!$B$2)),"💰 追保費"))</f>
        <v/>
      </c>
      <c r="AE21" s="31">
        <f>IF(OR(B21="",C21=""),"",HYPERLINK("https://wa.me/"&amp;IF(LEN(REGEXREPLACE(""&amp;C21,"[^0-9]",""))=8,"852"&amp;REGEXREPLACE(""&amp;C21,"[^0-9]",""),REGEXREPLACE(""&amp;C21,"[^0-9]",""))&amp;"?text="&amp;SUBSTITUTE(SUBSTITUTE(SUBSTITUTE(SUBSTITUTE(SUBSTITUTE(SUBSTITUTE(SUBSTITUTE('⚙️ 設定'!$B$7,"{N}",ENCODEURL(B21)),"{D}",ENCODEURL(I21)),"{K}",ENCODEURL(IFERROR(TEXT(K21,"d/m"),IFERROR(TEXT(DATEVALUE(K21),"d/m"),"—")))),"{M}",ENCODEURL(IFERROR(TEXT(M21,"d/m"),IFERROR(TEXT(DATEVALUE(M21),"d/m"),"—")))),"{P}",ENCODEURL(IFERROR(TEXT(T21,"#,##0"),"—"))),"{Y}",ENCODEURL('⚙️ 設定'!$B$3)),"{S}",ENCODEURL('⚙️ 設定'!$B$2)),"✈️ 出發前"))</f>
        <v/>
      </c>
      <c r="AF21" s="32">
        <f>IF(OR(B21="",C21=""),"",HYPERLINK("https://wa.me/"&amp;IF(LEN(REGEXREPLACE(""&amp;C21,"[^0-9]",""))=8,"852"&amp;REGEXREPLACE(""&amp;C21,"[^0-9]",""),REGEXREPLACE(""&amp;C21,"[^0-9]",""))&amp;"?text="&amp;SUBSTITUTE(SUBSTITUTE(SUBSTITUTE(SUBSTITUTE(SUBSTITUTE(SUBSTITUTE(SUBSTITUTE('⚙️ 設定'!$B$9,"{N}",ENCODEURL(B21)),"{D}",ENCODEURL(I21)),"{K}",ENCODEURL(IFERROR(TEXT(K21,"d/m"),IFERROR(TEXT(DATEVALUE(K21),"d/m"),"—")))),"{M}",ENCODEURL(IFERROR(TEXT(M21,"d/m"),IFERROR(TEXT(DATEVALUE(M21),"d/m"),"—")))),"{P}",ENCODEURL(IFERROR(TEXT(T21,"#,##0"),"—"))),"{Y}",ENCODEURL('⚙️ 設定'!$B$3)),"{S}",ENCODEURL('⚙️ 設定'!$B$2)),"🏠 回港後"))</f>
        <v/>
      </c>
    </row>
    <row r="22">
      <c r="A22" s="6" t="n"/>
      <c r="K22" s="6" t="n"/>
      <c r="M22" s="6" t="n"/>
      <c r="T22" s="33" t="n"/>
      <c r="U22" s="34" t="n"/>
      <c r="V22" s="29" t="n"/>
      <c r="W22" s="27">
        <f>IF(K22="","",IF(ISNUMBER(K22),K22-2,IFERROR(DATEVALUE(K22)-2,"")))</f>
        <v/>
      </c>
      <c r="X22" s="29" t="n"/>
      <c r="Y22" s="27">
        <f>IF(M22="","",IF(ISNUMBER(M22),M22+2,IFERROR(DATEVALUE(M22)+2,"")))</f>
        <v/>
      </c>
      <c r="Z22" s="29" t="n"/>
      <c r="AA22" s="29" t="n"/>
      <c r="AB22" s="29" t="n"/>
      <c r="AC22" s="29" t="n"/>
      <c r="AD22" s="30">
        <f>IF(OR(B22="",C22=""),"",HYPERLINK("https://wa.me/"&amp;IF(LEN(REGEXREPLACE(""&amp;C22,"[^0-9]",""))=8,"852"&amp;REGEXREPLACE(""&amp;C22,"[^0-9]",""),REGEXREPLACE(""&amp;C22,"[^0-9]",""))&amp;"?text="&amp;SUBSTITUTE(SUBSTITUTE(SUBSTITUTE(SUBSTITUTE(SUBSTITUTE(SUBSTITUTE(SUBSTITUTE('⚙️ 設定'!$B$5,"{N}",ENCODEURL(B22)),"{D}",ENCODEURL(I22)),"{K}",ENCODEURL(IFERROR(TEXT(K22,"d/m"),IFERROR(TEXT(DATEVALUE(K22),"d/m"),"—")))),"{M}",ENCODEURL(IFERROR(TEXT(M22,"d/m"),IFERROR(TEXT(DATEVALUE(M22),"d/m"),"—")))),"{P}",ENCODEURL(IFERROR(TEXT(T22,"#,##0"),"—"))),"{Y}",ENCODEURL('⚙️ 設定'!$B$3)),"{S}",ENCODEURL('⚙️ 設定'!$B$2)),"💰 追保費"))</f>
        <v/>
      </c>
      <c r="AE22" s="31">
        <f>IF(OR(B22="",C22=""),"",HYPERLINK("https://wa.me/"&amp;IF(LEN(REGEXREPLACE(""&amp;C22,"[^0-9]",""))=8,"852"&amp;REGEXREPLACE(""&amp;C22,"[^0-9]",""),REGEXREPLACE(""&amp;C22,"[^0-9]",""))&amp;"?text="&amp;SUBSTITUTE(SUBSTITUTE(SUBSTITUTE(SUBSTITUTE(SUBSTITUTE(SUBSTITUTE(SUBSTITUTE('⚙️ 設定'!$B$7,"{N}",ENCODEURL(B22)),"{D}",ENCODEURL(I22)),"{K}",ENCODEURL(IFERROR(TEXT(K22,"d/m"),IFERROR(TEXT(DATEVALUE(K22),"d/m"),"—")))),"{M}",ENCODEURL(IFERROR(TEXT(M22,"d/m"),IFERROR(TEXT(DATEVALUE(M22),"d/m"),"—")))),"{P}",ENCODEURL(IFERROR(TEXT(T22,"#,##0"),"—"))),"{Y}",ENCODEURL('⚙️ 設定'!$B$3)),"{S}",ENCODEURL('⚙️ 設定'!$B$2)),"✈️ 出發前"))</f>
        <v/>
      </c>
      <c r="AF22" s="32">
        <f>IF(OR(B22="",C22=""),"",HYPERLINK("https://wa.me/"&amp;IF(LEN(REGEXREPLACE(""&amp;C22,"[^0-9]",""))=8,"852"&amp;REGEXREPLACE(""&amp;C22,"[^0-9]",""),REGEXREPLACE(""&amp;C22,"[^0-9]",""))&amp;"?text="&amp;SUBSTITUTE(SUBSTITUTE(SUBSTITUTE(SUBSTITUTE(SUBSTITUTE(SUBSTITUTE(SUBSTITUTE('⚙️ 設定'!$B$9,"{N}",ENCODEURL(B22)),"{D}",ENCODEURL(I22)),"{K}",ENCODEURL(IFERROR(TEXT(K22,"d/m"),IFERROR(TEXT(DATEVALUE(K22),"d/m"),"—")))),"{M}",ENCODEURL(IFERROR(TEXT(M22,"d/m"),IFERROR(TEXT(DATEVALUE(M22),"d/m"),"—")))),"{P}",ENCODEURL(IFERROR(TEXT(T22,"#,##0"),"—"))),"{Y}",ENCODEURL('⚙️ 設定'!$B$3)),"{S}",ENCODEURL('⚙️ 設定'!$B$2)),"🏠 回港後"))</f>
        <v/>
      </c>
    </row>
    <row r="23">
      <c r="A23" s="6" t="n"/>
      <c r="K23" s="6" t="n"/>
      <c r="M23" s="6" t="n"/>
      <c r="T23" s="33" t="n"/>
      <c r="U23" s="34" t="n"/>
      <c r="V23" s="29" t="n"/>
      <c r="W23" s="27">
        <f>IF(K23="","",IF(ISNUMBER(K23),K23-2,IFERROR(DATEVALUE(K23)-2,"")))</f>
        <v/>
      </c>
      <c r="X23" s="29" t="n"/>
      <c r="Y23" s="27">
        <f>IF(M23="","",IF(ISNUMBER(M23),M23+2,IFERROR(DATEVALUE(M23)+2,"")))</f>
        <v/>
      </c>
      <c r="Z23" s="29" t="n"/>
      <c r="AA23" s="29" t="n"/>
      <c r="AB23" s="29" t="n"/>
      <c r="AC23" s="29" t="n"/>
      <c r="AD23" s="30">
        <f>IF(OR(B23="",C23=""),"",HYPERLINK("https://wa.me/"&amp;IF(LEN(REGEXREPLACE(""&amp;C23,"[^0-9]",""))=8,"852"&amp;REGEXREPLACE(""&amp;C23,"[^0-9]",""),REGEXREPLACE(""&amp;C23,"[^0-9]",""))&amp;"?text="&amp;SUBSTITUTE(SUBSTITUTE(SUBSTITUTE(SUBSTITUTE(SUBSTITUTE(SUBSTITUTE(SUBSTITUTE('⚙️ 設定'!$B$5,"{N}",ENCODEURL(B23)),"{D}",ENCODEURL(I23)),"{K}",ENCODEURL(IFERROR(TEXT(K23,"d/m"),IFERROR(TEXT(DATEVALUE(K23),"d/m"),"—")))),"{M}",ENCODEURL(IFERROR(TEXT(M23,"d/m"),IFERROR(TEXT(DATEVALUE(M23),"d/m"),"—")))),"{P}",ENCODEURL(IFERROR(TEXT(T23,"#,##0"),"—"))),"{Y}",ENCODEURL('⚙️ 設定'!$B$3)),"{S}",ENCODEURL('⚙️ 設定'!$B$2)),"💰 追保費"))</f>
        <v/>
      </c>
      <c r="AE23" s="31">
        <f>IF(OR(B23="",C23=""),"",HYPERLINK("https://wa.me/"&amp;IF(LEN(REGEXREPLACE(""&amp;C23,"[^0-9]",""))=8,"852"&amp;REGEXREPLACE(""&amp;C23,"[^0-9]",""),REGEXREPLACE(""&amp;C23,"[^0-9]",""))&amp;"?text="&amp;SUBSTITUTE(SUBSTITUTE(SUBSTITUTE(SUBSTITUTE(SUBSTITUTE(SUBSTITUTE(SUBSTITUTE('⚙️ 設定'!$B$7,"{N}",ENCODEURL(B23)),"{D}",ENCODEURL(I23)),"{K}",ENCODEURL(IFERROR(TEXT(K23,"d/m"),IFERROR(TEXT(DATEVALUE(K23),"d/m"),"—")))),"{M}",ENCODEURL(IFERROR(TEXT(M23,"d/m"),IFERROR(TEXT(DATEVALUE(M23),"d/m"),"—")))),"{P}",ENCODEURL(IFERROR(TEXT(T23,"#,##0"),"—"))),"{Y}",ENCODEURL('⚙️ 設定'!$B$3)),"{S}",ENCODEURL('⚙️ 設定'!$B$2)),"✈️ 出發前"))</f>
        <v/>
      </c>
      <c r="AF23" s="32">
        <f>IF(OR(B23="",C23=""),"",HYPERLINK("https://wa.me/"&amp;IF(LEN(REGEXREPLACE(""&amp;C23,"[^0-9]",""))=8,"852"&amp;REGEXREPLACE(""&amp;C23,"[^0-9]",""),REGEXREPLACE(""&amp;C23,"[^0-9]",""))&amp;"?text="&amp;SUBSTITUTE(SUBSTITUTE(SUBSTITUTE(SUBSTITUTE(SUBSTITUTE(SUBSTITUTE(SUBSTITUTE('⚙️ 設定'!$B$9,"{N}",ENCODEURL(B23)),"{D}",ENCODEURL(I23)),"{K}",ENCODEURL(IFERROR(TEXT(K23,"d/m"),IFERROR(TEXT(DATEVALUE(K23),"d/m"),"—")))),"{M}",ENCODEURL(IFERROR(TEXT(M23,"d/m"),IFERROR(TEXT(DATEVALUE(M23),"d/m"),"—")))),"{P}",ENCODEURL(IFERROR(TEXT(T23,"#,##0"),"—"))),"{Y}",ENCODEURL('⚙️ 設定'!$B$3)),"{S}",ENCODEURL('⚙️ 設定'!$B$2)),"🏠 回港後"))</f>
        <v/>
      </c>
    </row>
    <row r="24">
      <c r="A24" s="6" t="n"/>
      <c r="K24" s="6" t="n"/>
      <c r="M24" s="6" t="n"/>
      <c r="T24" s="33" t="n"/>
      <c r="U24" s="34" t="n"/>
      <c r="V24" s="29" t="n"/>
      <c r="W24" s="27">
        <f>IF(K24="","",IF(ISNUMBER(K24),K24-2,IFERROR(DATEVALUE(K24)-2,"")))</f>
        <v/>
      </c>
      <c r="X24" s="29" t="n"/>
      <c r="Y24" s="27">
        <f>IF(M24="","",IF(ISNUMBER(M24),M24+2,IFERROR(DATEVALUE(M24)+2,"")))</f>
        <v/>
      </c>
      <c r="Z24" s="29" t="n"/>
      <c r="AA24" s="29" t="n"/>
      <c r="AB24" s="29" t="n"/>
      <c r="AC24" s="29" t="n"/>
      <c r="AD24" s="30">
        <f>IF(OR(B24="",C24=""),"",HYPERLINK("https://wa.me/"&amp;IF(LEN(REGEXREPLACE(""&amp;C24,"[^0-9]",""))=8,"852"&amp;REGEXREPLACE(""&amp;C24,"[^0-9]",""),REGEXREPLACE(""&amp;C24,"[^0-9]",""))&amp;"?text="&amp;SUBSTITUTE(SUBSTITUTE(SUBSTITUTE(SUBSTITUTE(SUBSTITUTE(SUBSTITUTE(SUBSTITUTE('⚙️ 設定'!$B$5,"{N}",ENCODEURL(B24)),"{D}",ENCODEURL(I24)),"{K}",ENCODEURL(IFERROR(TEXT(K24,"d/m"),IFERROR(TEXT(DATEVALUE(K24),"d/m"),"—")))),"{M}",ENCODEURL(IFERROR(TEXT(M24,"d/m"),IFERROR(TEXT(DATEVALUE(M24),"d/m"),"—")))),"{P}",ENCODEURL(IFERROR(TEXT(T24,"#,##0"),"—"))),"{Y}",ENCODEURL('⚙️ 設定'!$B$3)),"{S}",ENCODEURL('⚙️ 設定'!$B$2)),"💰 追保費"))</f>
        <v/>
      </c>
      <c r="AE24" s="31">
        <f>IF(OR(B24="",C24=""),"",HYPERLINK("https://wa.me/"&amp;IF(LEN(REGEXREPLACE(""&amp;C24,"[^0-9]",""))=8,"852"&amp;REGEXREPLACE(""&amp;C24,"[^0-9]",""),REGEXREPLACE(""&amp;C24,"[^0-9]",""))&amp;"?text="&amp;SUBSTITUTE(SUBSTITUTE(SUBSTITUTE(SUBSTITUTE(SUBSTITUTE(SUBSTITUTE(SUBSTITUTE('⚙️ 設定'!$B$7,"{N}",ENCODEURL(B24)),"{D}",ENCODEURL(I24)),"{K}",ENCODEURL(IFERROR(TEXT(K24,"d/m"),IFERROR(TEXT(DATEVALUE(K24),"d/m"),"—")))),"{M}",ENCODEURL(IFERROR(TEXT(M24,"d/m"),IFERROR(TEXT(DATEVALUE(M24),"d/m"),"—")))),"{P}",ENCODEURL(IFERROR(TEXT(T24,"#,##0"),"—"))),"{Y}",ENCODEURL('⚙️ 設定'!$B$3)),"{S}",ENCODEURL('⚙️ 設定'!$B$2)),"✈️ 出發前"))</f>
        <v/>
      </c>
      <c r="AF24" s="32">
        <f>IF(OR(B24="",C24=""),"",HYPERLINK("https://wa.me/"&amp;IF(LEN(REGEXREPLACE(""&amp;C24,"[^0-9]",""))=8,"852"&amp;REGEXREPLACE(""&amp;C24,"[^0-9]",""),REGEXREPLACE(""&amp;C24,"[^0-9]",""))&amp;"?text="&amp;SUBSTITUTE(SUBSTITUTE(SUBSTITUTE(SUBSTITUTE(SUBSTITUTE(SUBSTITUTE(SUBSTITUTE('⚙️ 設定'!$B$9,"{N}",ENCODEURL(B24)),"{D}",ENCODEURL(I24)),"{K}",ENCODEURL(IFERROR(TEXT(K24,"d/m"),IFERROR(TEXT(DATEVALUE(K24),"d/m"),"—")))),"{M}",ENCODEURL(IFERROR(TEXT(M24,"d/m"),IFERROR(TEXT(DATEVALUE(M24),"d/m"),"—")))),"{P}",ENCODEURL(IFERROR(TEXT(T24,"#,##0"),"—"))),"{Y}",ENCODEURL('⚙️ 設定'!$B$3)),"{S}",ENCODEURL('⚙️ 設定'!$B$2)),"🏠 回港後"))</f>
        <v/>
      </c>
    </row>
    <row r="25">
      <c r="A25" s="6" t="n"/>
      <c r="K25" s="6" t="n"/>
      <c r="M25" s="6" t="n"/>
      <c r="T25" s="33" t="n"/>
      <c r="U25" s="34" t="n"/>
      <c r="V25" s="29" t="n"/>
      <c r="W25" s="27">
        <f>IF(K25="","",IF(ISNUMBER(K25),K25-2,IFERROR(DATEVALUE(K25)-2,"")))</f>
        <v/>
      </c>
      <c r="X25" s="29" t="n"/>
      <c r="Y25" s="27">
        <f>IF(M25="","",IF(ISNUMBER(M25),M25+2,IFERROR(DATEVALUE(M25)+2,"")))</f>
        <v/>
      </c>
      <c r="Z25" s="29" t="n"/>
      <c r="AA25" s="29" t="n"/>
      <c r="AB25" s="29" t="n"/>
      <c r="AC25" s="29" t="n"/>
      <c r="AD25" s="30">
        <f>IF(OR(B25="",C25=""),"",HYPERLINK("https://wa.me/"&amp;IF(LEN(REGEXREPLACE(""&amp;C25,"[^0-9]",""))=8,"852"&amp;REGEXREPLACE(""&amp;C25,"[^0-9]",""),REGEXREPLACE(""&amp;C25,"[^0-9]",""))&amp;"?text="&amp;SUBSTITUTE(SUBSTITUTE(SUBSTITUTE(SUBSTITUTE(SUBSTITUTE(SUBSTITUTE(SUBSTITUTE('⚙️ 設定'!$B$5,"{N}",ENCODEURL(B25)),"{D}",ENCODEURL(I25)),"{K}",ENCODEURL(IFERROR(TEXT(K25,"d/m"),IFERROR(TEXT(DATEVALUE(K25),"d/m"),"—")))),"{M}",ENCODEURL(IFERROR(TEXT(M25,"d/m"),IFERROR(TEXT(DATEVALUE(M25),"d/m"),"—")))),"{P}",ENCODEURL(IFERROR(TEXT(T25,"#,##0"),"—"))),"{Y}",ENCODEURL('⚙️ 設定'!$B$3)),"{S}",ENCODEURL('⚙️ 設定'!$B$2)),"💰 追保費"))</f>
        <v/>
      </c>
      <c r="AE25" s="31">
        <f>IF(OR(B25="",C25=""),"",HYPERLINK("https://wa.me/"&amp;IF(LEN(REGEXREPLACE(""&amp;C25,"[^0-9]",""))=8,"852"&amp;REGEXREPLACE(""&amp;C25,"[^0-9]",""),REGEXREPLACE(""&amp;C25,"[^0-9]",""))&amp;"?text="&amp;SUBSTITUTE(SUBSTITUTE(SUBSTITUTE(SUBSTITUTE(SUBSTITUTE(SUBSTITUTE(SUBSTITUTE('⚙️ 設定'!$B$7,"{N}",ENCODEURL(B25)),"{D}",ENCODEURL(I25)),"{K}",ENCODEURL(IFERROR(TEXT(K25,"d/m"),IFERROR(TEXT(DATEVALUE(K25),"d/m"),"—")))),"{M}",ENCODEURL(IFERROR(TEXT(M25,"d/m"),IFERROR(TEXT(DATEVALUE(M25),"d/m"),"—")))),"{P}",ENCODEURL(IFERROR(TEXT(T25,"#,##0"),"—"))),"{Y}",ENCODEURL('⚙️ 設定'!$B$3)),"{S}",ENCODEURL('⚙️ 設定'!$B$2)),"✈️ 出發前"))</f>
        <v/>
      </c>
      <c r="AF25" s="32">
        <f>IF(OR(B25="",C25=""),"",HYPERLINK("https://wa.me/"&amp;IF(LEN(REGEXREPLACE(""&amp;C25,"[^0-9]",""))=8,"852"&amp;REGEXREPLACE(""&amp;C25,"[^0-9]",""),REGEXREPLACE(""&amp;C25,"[^0-9]",""))&amp;"?text="&amp;SUBSTITUTE(SUBSTITUTE(SUBSTITUTE(SUBSTITUTE(SUBSTITUTE(SUBSTITUTE(SUBSTITUTE('⚙️ 設定'!$B$9,"{N}",ENCODEURL(B25)),"{D}",ENCODEURL(I25)),"{K}",ENCODEURL(IFERROR(TEXT(K25,"d/m"),IFERROR(TEXT(DATEVALUE(K25),"d/m"),"—")))),"{M}",ENCODEURL(IFERROR(TEXT(M25,"d/m"),IFERROR(TEXT(DATEVALUE(M25),"d/m"),"—")))),"{P}",ENCODEURL(IFERROR(TEXT(T25,"#,##0"),"—"))),"{Y}",ENCODEURL('⚙️ 設定'!$B$3)),"{S}",ENCODEURL('⚙️ 設定'!$B$2)),"🏠 回港後"))</f>
        <v/>
      </c>
    </row>
    <row r="26">
      <c r="A26" s="6" t="n"/>
      <c r="K26" s="6" t="n"/>
      <c r="M26" s="6" t="n"/>
      <c r="T26" s="33" t="n"/>
      <c r="U26" s="34" t="n"/>
      <c r="V26" s="29" t="n"/>
      <c r="W26" s="27">
        <f>IF(K26="","",IF(ISNUMBER(K26),K26-2,IFERROR(DATEVALUE(K26)-2,"")))</f>
        <v/>
      </c>
      <c r="X26" s="29" t="n"/>
      <c r="Y26" s="27">
        <f>IF(M26="","",IF(ISNUMBER(M26),M26+2,IFERROR(DATEVALUE(M26)+2,"")))</f>
        <v/>
      </c>
      <c r="Z26" s="29" t="n"/>
      <c r="AA26" s="29" t="n"/>
      <c r="AB26" s="29" t="n"/>
      <c r="AC26" s="29" t="n"/>
      <c r="AD26" s="30">
        <f>IF(OR(B26="",C26=""),"",HYPERLINK("https://wa.me/"&amp;IF(LEN(REGEXREPLACE(""&amp;C26,"[^0-9]",""))=8,"852"&amp;REGEXREPLACE(""&amp;C26,"[^0-9]",""),REGEXREPLACE(""&amp;C26,"[^0-9]",""))&amp;"?text="&amp;SUBSTITUTE(SUBSTITUTE(SUBSTITUTE(SUBSTITUTE(SUBSTITUTE(SUBSTITUTE(SUBSTITUTE('⚙️ 設定'!$B$5,"{N}",ENCODEURL(B26)),"{D}",ENCODEURL(I26)),"{K}",ENCODEURL(IFERROR(TEXT(K26,"d/m"),IFERROR(TEXT(DATEVALUE(K26),"d/m"),"—")))),"{M}",ENCODEURL(IFERROR(TEXT(M26,"d/m"),IFERROR(TEXT(DATEVALUE(M26),"d/m"),"—")))),"{P}",ENCODEURL(IFERROR(TEXT(T26,"#,##0"),"—"))),"{Y}",ENCODEURL('⚙️ 設定'!$B$3)),"{S}",ENCODEURL('⚙️ 設定'!$B$2)),"💰 追保費"))</f>
        <v/>
      </c>
      <c r="AE26" s="31">
        <f>IF(OR(B26="",C26=""),"",HYPERLINK("https://wa.me/"&amp;IF(LEN(REGEXREPLACE(""&amp;C26,"[^0-9]",""))=8,"852"&amp;REGEXREPLACE(""&amp;C26,"[^0-9]",""),REGEXREPLACE(""&amp;C26,"[^0-9]",""))&amp;"?text="&amp;SUBSTITUTE(SUBSTITUTE(SUBSTITUTE(SUBSTITUTE(SUBSTITUTE(SUBSTITUTE(SUBSTITUTE('⚙️ 設定'!$B$7,"{N}",ENCODEURL(B26)),"{D}",ENCODEURL(I26)),"{K}",ENCODEURL(IFERROR(TEXT(K26,"d/m"),IFERROR(TEXT(DATEVALUE(K26),"d/m"),"—")))),"{M}",ENCODEURL(IFERROR(TEXT(M26,"d/m"),IFERROR(TEXT(DATEVALUE(M26),"d/m"),"—")))),"{P}",ENCODEURL(IFERROR(TEXT(T26,"#,##0"),"—"))),"{Y}",ENCODEURL('⚙️ 設定'!$B$3)),"{S}",ENCODEURL('⚙️ 設定'!$B$2)),"✈️ 出發前"))</f>
        <v/>
      </c>
      <c r="AF26" s="32">
        <f>IF(OR(B26="",C26=""),"",HYPERLINK("https://wa.me/"&amp;IF(LEN(REGEXREPLACE(""&amp;C26,"[^0-9]",""))=8,"852"&amp;REGEXREPLACE(""&amp;C26,"[^0-9]",""),REGEXREPLACE(""&amp;C26,"[^0-9]",""))&amp;"?text="&amp;SUBSTITUTE(SUBSTITUTE(SUBSTITUTE(SUBSTITUTE(SUBSTITUTE(SUBSTITUTE(SUBSTITUTE('⚙️ 設定'!$B$9,"{N}",ENCODEURL(B26)),"{D}",ENCODEURL(I26)),"{K}",ENCODEURL(IFERROR(TEXT(K26,"d/m"),IFERROR(TEXT(DATEVALUE(K26),"d/m"),"—")))),"{M}",ENCODEURL(IFERROR(TEXT(M26,"d/m"),IFERROR(TEXT(DATEVALUE(M26),"d/m"),"—")))),"{P}",ENCODEURL(IFERROR(TEXT(T26,"#,##0"),"—"))),"{Y}",ENCODEURL('⚙️ 設定'!$B$3)),"{S}",ENCODEURL('⚙️ 設定'!$B$2)),"🏠 回港後"))</f>
        <v/>
      </c>
    </row>
    <row r="27">
      <c r="A27" s="6" t="n"/>
      <c r="K27" s="6" t="n"/>
      <c r="M27" s="6" t="n"/>
      <c r="T27" s="33" t="n"/>
      <c r="U27" s="34" t="n"/>
      <c r="V27" s="29" t="n"/>
      <c r="W27" s="27">
        <f>IF(K27="","",IF(ISNUMBER(K27),K27-2,IFERROR(DATEVALUE(K27)-2,"")))</f>
        <v/>
      </c>
      <c r="X27" s="29" t="n"/>
      <c r="Y27" s="27">
        <f>IF(M27="","",IF(ISNUMBER(M27),M27+2,IFERROR(DATEVALUE(M27)+2,"")))</f>
        <v/>
      </c>
      <c r="Z27" s="29" t="n"/>
      <c r="AA27" s="29" t="n"/>
      <c r="AB27" s="29" t="n"/>
      <c r="AC27" s="29" t="n"/>
      <c r="AD27" s="30">
        <f>IF(OR(B27="",C27=""),"",HYPERLINK("https://wa.me/"&amp;IF(LEN(REGEXREPLACE(""&amp;C27,"[^0-9]",""))=8,"852"&amp;REGEXREPLACE(""&amp;C27,"[^0-9]",""),REGEXREPLACE(""&amp;C27,"[^0-9]",""))&amp;"?text="&amp;SUBSTITUTE(SUBSTITUTE(SUBSTITUTE(SUBSTITUTE(SUBSTITUTE(SUBSTITUTE(SUBSTITUTE('⚙️ 設定'!$B$5,"{N}",ENCODEURL(B27)),"{D}",ENCODEURL(I27)),"{K}",ENCODEURL(IFERROR(TEXT(K27,"d/m"),IFERROR(TEXT(DATEVALUE(K27),"d/m"),"—")))),"{M}",ENCODEURL(IFERROR(TEXT(M27,"d/m"),IFERROR(TEXT(DATEVALUE(M27),"d/m"),"—")))),"{P}",ENCODEURL(IFERROR(TEXT(T27,"#,##0"),"—"))),"{Y}",ENCODEURL('⚙️ 設定'!$B$3)),"{S}",ENCODEURL('⚙️ 設定'!$B$2)),"💰 追保費"))</f>
        <v/>
      </c>
      <c r="AE27" s="31">
        <f>IF(OR(B27="",C27=""),"",HYPERLINK("https://wa.me/"&amp;IF(LEN(REGEXREPLACE(""&amp;C27,"[^0-9]",""))=8,"852"&amp;REGEXREPLACE(""&amp;C27,"[^0-9]",""),REGEXREPLACE(""&amp;C27,"[^0-9]",""))&amp;"?text="&amp;SUBSTITUTE(SUBSTITUTE(SUBSTITUTE(SUBSTITUTE(SUBSTITUTE(SUBSTITUTE(SUBSTITUTE('⚙️ 設定'!$B$7,"{N}",ENCODEURL(B27)),"{D}",ENCODEURL(I27)),"{K}",ENCODEURL(IFERROR(TEXT(K27,"d/m"),IFERROR(TEXT(DATEVALUE(K27),"d/m"),"—")))),"{M}",ENCODEURL(IFERROR(TEXT(M27,"d/m"),IFERROR(TEXT(DATEVALUE(M27),"d/m"),"—")))),"{P}",ENCODEURL(IFERROR(TEXT(T27,"#,##0"),"—"))),"{Y}",ENCODEURL('⚙️ 設定'!$B$3)),"{S}",ENCODEURL('⚙️ 設定'!$B$2)),"✈️ 出發前"))</f>
        <v/>
      </c>
      <c r="AF27" s="32">
        <f>IF(OR(B27="",C27=""),"",HYPERLINK("https://wa.me/"&amp;IF(LEN(REGEXREPLACE(""&amp;C27,"[^0-9]",""))=8,"852"&amp;REGEXREPLACE(""&amp;C27,"[^0-9]",""),REGEXREPLACE(""&amp;C27,"[^0-9]",""))&amp;"?text="&amp;SUBSTITUTE(SUBSTITUTE(SUBSTITUTE(SUBSTITUTE(SUBSTITUTE(SUBSTITUTE(SUBSTITUTE('⚙️ 設定'!$B$9,"{N}",ENCODEURL(B27)),"{D}",ENCODEURL(I27)),"{K}",ENCODEURL(IFERROR(TEXT(K27,"d/m"),IFERROR(TEXT(DATEVALUE(K27),"d/m"),"—")))),"{M}",ENCODEURL(IFERROR(TEXT(M27,"d/m"),IFERROR(TEXT(DATEVALUE(M27),"d/m"),"—")))),"{P}",ENCODEURL(IFERROR(TEXT(T27,"#,##0"),"—"))),"{Y}",ENCODEURL('⚙️ 設定'!$B$3)),"{S}",ENCODEURL('⚙️ 設定'!$B$2)),"🏠 回港後"))</f>
        <v/>
      </c>
    </row>
    <row r="28">
      <c r="A28" s="6" t="n"/>
      <c r="K28" s="6" t="n"/>
      <c r="M28" s="6" t="n"/>
      <c r="T28" s="33" t="n"/>
      <c r="U28" s="34" t="n"/>
      <c r="V28" s="29" t="n"/>
      <c r="W28" s="27">
        <f>IF(K28="","",IF(ISNUMBER(K28),K28-2,IFERROR(DATEVALUE(K28)-2,"")))</f>
        <v/>
      </c>
      <c r="X28" s="29" t="n"/>
      <c r="Y28" s="27">
        <f>IF(M28="","",IF(ISNUMBER(M28),M28+2,IFERROR(DATEVALUE(M28)+2,"")))</f>
        <v/>
      </c>
      <c r="Z28" s="29" t="n"/>
      <c r="AA28" s="29" t="n"/>
      <c r="AB28" s="29" t="n"/>
      <c r="AC28" s="29" t="n"/>
      <c r="AD28" s="30">
        <f>IF(OR(B28="",C28=""),"",HYPERLINK("https://wa.me/"&amp;IF(LEN(REGEXREPLACE(""&amp;C28,"[^0-9]",""))=8,"852"&amp;REGEXREPLACE(""&amp;C28,"[^0-9]",""),REGEXREPLACE(""&amp;C28,"[^0-9]",""))&amp;"?text="&amp;SUBSTITUTE(SUBSTITUTE(SUBSTITUTE(SUBSTITUTE(SUBSTITUTE(SUBSTITUTE(SUBSTITUTE('⚙️ 設定'!$B$5,"{N}",ENCODEURL(B28)),"{D}",ENCODEURL(I28)),"{K}",ENCODEURL(IFERROR(TEXT(K28,"d/m"),IFERROR(TEXT(DATEVALUE(K28),"d/m"),"—")))),"{M}",ENCODEURL(IFERROR(TEXT(M28,"d/m"),IFERROR(TEXT(DATEVALUE(M28),"d/m"),"—")))),"{P}",ENCODEURL(IFERROR(TEXT(T28,"#,##0"),"—"))),"{Y}",ENCODEURL('⚙️ 設定'!$B$3)),"{S}",ENCODEURL('⚙️ 設定'!$B$2)),"💰 追保費"))</f>
        <v/>
      </c>
      <c r="AE28" s="31">
        <f>IF(OR(B28="",C28=""),"",HYPERLINK("https://wa.me/"&amp;IF(LEN(REGEXREPLACE(""&amp;C28,"[^0-9]",""))=8,"852"&amp;REGEXREPLACE(""&amp;C28,"[^0-9]",""),REGEXREPLACE(""&amp;C28,"[^0-9]",""))&amp;"?text="&amp;SUBSTITUTE(SUBSTITUTE(SUBSTITUTE(SUBSTITUTE(SUBSTITUTE(SUBSTITUTE(SUBSTITUTE('⚙️ 設定'!$B$7,"{N}",ENCODEURL(B28)),"{D}",ENCODEURL(I28)),"{K}",ENCODEURL(IFERROR(TEXT(K28,"d/m"),IFERROR(TEXT(DATEVALUE(K28),"d/m"),"—")))),"{M}",ENCODEURL(IFERROR(TEXT(M28,"d/m"),IFERROR(TEXT(DATEVALUE(M28),"d/m"),"—")))),"{P}",ENCODEURL(IFERROR(TEXT(T28,"#,##0"),"—"))),"{Y}",ENCODEURL('⚙️ 設定'!$B$3)),"{S}",ENCODEURL('⚙️ 設定'!$B$2)),"✈️ 出發前"))</f>
        <v/>
      </c>
      <c r="AF28" s="32">
        <f>IF(OR(B28="",C28=""),"",HYPERLINK("https://wa.me/"&amp;IF(LEN(REGEXREPLACE(""&amp;C28,"[^0-9]",""))=8,"852"&amp;REGEXREPLACE(""&amp;C28,"[^0-9]",""),REGEXREPLACE(""&amp;C28,"[^0-9]",""))&amp;"?text="&amp;SUBSTITUTE(SUBSTITUTE(SUBSTITUTE(SUBSTITUTE(SUBSTITUTE(SUBSTITUTE(SUBSTITUTE('⚙️ 設定'!$B$9,"{N}",ENCODEURL(B28)),"{D}",ENCODEURL(I28)),"{K}",ENCODEURL(IFERROR(TEXT(K28,"d/m"),IFERROR(TEXT(DATEVALUE(K28),"d/m"),"—")))),"{M}",ENCODEURL(IFERROR(TEXT(M28,"d/m"),IFERROR(TEXT(DATEVALUE(M28),"d/m"),"—")))),"{P}",ENCODEURL(IFERROR(TEXT(T28,"#,##0"),"—"))),"{Y}",ENCODEURL('⚙️ 設定'!$B$3)),"{S}",ENCODEURL('⚙️ 設定'!$B$2)),"🏠 回港後"))</f>
        <v/>
      </c>
    </row>
    <row r="29">
      <c r="A29" s="6" t="n"/>
      <c r="K29" s="6" t="n"/>
      <c r="M29" s="6" t="n"/>
      <c r="T29" s="33" t="n"/>
      <c r="U29" s="34" t="n"/>
      <c r="V29" s="29" t="n"/>
      <c r="W29" s="27">
        <f>IF(K29="","",IF(ISNUMBER(K29),K29-2,IFERROR(DATEVALUE(K29)-2,"")))</f>
        <v/>
      </c>
      <c r="X29" s="29" t="n"/>
      <c r="Y29" s="27">
        <f>IF(M29="","",IF(ISNUMBER(M29),M29+2,IFERROR(DATEVALUE(M29)+2,"")))</f>
        <v/>
      </c>
      <c r="Z29" s="29" t="n"/>
      <c r="AA29" s="29" t="n"/>
      <c r="AB29" s="29" t="n"/>
      <c r="AC29" s="29" t="n"/>
      <c r="AD29" s="30">
        <f>IF(OR(B29="",C29=""),"",HYPERLINK("https://wa.me/"&amp;IF(LEN(REGEXREPLACE(""&amp;C29,"[^0-9]",""))=8,"852"&amp;REGEXREPLACE(""&amp;C29,"[^0-9]",""),REGEXREPLACE(""&amp;C29,"[^0-9]",""))&amp;"?text="&amp;SUBSTITUTE(SUBSTITUTE(SUBSTITUTE(SUBSTITUTE(SUBSTITUTE(SUBSTITUTE(SUBSTITUTE('⚙️ 設定'!$B$5,"{N}",ENCODEURL(B29)),"{D}",ENCODEURL(I29)),"{K}",ENCODEURL(IFERROR(TEXT(K29,"d/m"),IFERROR(TEXT(DATEVALUE(K29),"d/m"),"—")))),"{M}",ENCODEURL(IFERROR(TEXT(M29,"d/m"),IFERROR(TEXT(DATEVALUE(M29),"d/m"),"—")))),"{P}",ENCODEURL(IFERROR(TEXT(T29,"#,##0"),"—"))),"{Y}",ENCODEURL('⚙️ 設定'!$B$3)),"{S}",ENCODEURL('⚙️ 設定'!$B$2)),"💰 追保費"))</f>
        <v/>
      </c>
      <c r="AE29" s="31">
        <f>IF(OR(B29="",C29=""),"",HYPERLINK("https://wa.me/"&amp;IF(LEN(REGEXREPLACE(""&amp;C29,"[^0-9]",""))=8,"852"&amp;REGEXREPLACE(""&amp;C29,"[^0-9]",""),REGEXREPLACE(""&amp;C29,"[^0-9]",""))&amp;"?text="&amp;SUBSTITUTE(SUBSTITUTE(SUBSTITUTE(SUBSTITUTE(SUBSTITUTE(SUBSTITUTE(SUBSTITUTE('⚙️ 設定'!$B$7,"{N}",ENCODEURL(B29)),"{D}",ENCODEURL(I29)),"{K}",ENCODEURL(IFERROR(TEXT(K29,"d/m"),IFERROR(TEXT(DATEVALUE(K29),"d/m"),"—")))),"{M}",ENCODEURL(IFERROR(TEXT(M29,"d/m"),IFERROR(TEXT(DATEVALUE(M29),"d/m"),"—")))),"{P}",ENCODEURL(IFERROR(TEXT(T29,"#,##0"),"—"))),"{Y}",ENCODEURL('⚙️ 設定'!$B$3)),"{S}",ENCODEURL('⚙️ 設定'!$B$2)),"✈️ 出發前"))</f>
        <v/>
      </c>
      <c r="AF29" s="32">
        <f>IF(OR(B29="",C29=""),"",HYPERLINK("https://wa.me/"&amp;IF(LEN(REGEXREPLACE(""&amp;C29,"[^0-9]",""))=8,"852"&amp;REGEXREPLACE(""&amp;C29,"[^0-9]",""),REGEXREPLACE(""&amp;C29,"[^0-9]",""))&amp;"?text="&amp;SUBSTITUTE(SUBSTITUTE(SUBSTITUTE(SUBSTITUTE(SUBSTITUTE(SUBSTITUTE(SUBSTITUTE('⚙️ 設定'!$B$9,"{N}",ENCODEURL(B29)),"{D}",ENCODEURL(I29)),"{K}",ENCODEURL(IFERROR(TEXT(K29,"d/m"),IFERROR(TEXT(DATEVALUE(K29),"d/m"),"—")))),"{M}",ENCODEURL(IFERROR(TEXT(M29,"d/m"),IFERROR(TEXT(DATEVALUE(M29),"d/m"),"—")))),"{P}",ENCODEURL(IFERROR(TEXT(T29,"#,##0"),"—"))),"{Y}",ENCODEURL('⚙️ 設定'!$B$3)),"{S}",ENCODEURL('⚙️ 設定'!$B$2)),"🏠 回港後"))</f>
        <v/>
      </c>
    </row>
    <row r="30">
      <c r="A30" s="6" t="n"/>
      <c r="K30" s="6" t="n"/>
      <c r="M30" s="6" t="n"/>
      <c r="T30" s="33" t="n"/>
      <c r="U30" s="34" t="n"/>
      <c r="V30" s="29" t="n"/>
      <c r="W30" s="27">
        <f>IF(K30="","",IF(ISNUMBER(K30),K30-2,IFERROR(DATEVALUE(K30)-2,"")))</f>
        <v/>
      </c>
      <c r="X30" s="29" t="n"/>
      <c r="Y30" s="27">
        <f>IF(M30="","",IF(ISNUMBER(M30),M30+2,IFERROR(DATEVALUE(M30)+2,"")))</f>
        <v/>
      </c>
      <c r="Z30" s="29" t="n"/>
      <c r="AA30" s="29" t="n"/>
      <c r="AB30" s="29" t="n"/>
      <c r="AC30" s="29" t="n"/>
      <c r="AD30" s="30">
        <f>IF(OR(B30="",C30=""),"",HYPERLINK("https://wa.me/"&amp;IF(LEN(REGEXREPLACE(""&amp;C30,"[^0-9]",""))=8,"852"&amp;REGEXREPLACE(""&amp;C30,"[^0-9]",""),REGEXREPLACE(""&amp;C30,"[^0-9]",""))&amp;"?text="&amp;SUBSTITUTE(SUBSTITUTE(SUBSTITUTE(SUBSTITUTE(SUBSTITUTE(SUBSTITUTE(SUBSTITUTE('⚙️ 設定'!$B$5,"{N}",ENCODEURL(B30)),"{D}",ENCODEURL(I30)),"{K}",ENCODEURL(IFERROR(TEXT(K30,"d/m"),IFERROR(TEXT(DATEVALUE(K30),"d/m"),"—")))),"{M}",ENCODEURL(IFERROR(TEXT(M30,"d/m"),IFERROR(TEXT(DATEVALUE(M30),"d/m"),"—")))),"{P}",ENCODEURL(IFERROR(TEXT(T30,"#,##0"),"—"))),"{Y}",ENCODEURL('⚙️ 設定'!$B$3)),"{S}",ENCODEURL('⚙️ 設定'!$B$2)),"💰 追保費"))</f>
        <v/>
      </c>
      <c r="AE30" s="31">
        <f>IF(OR(B30="",C30=""),"",HYPERLINK("https://wa.me/"&amp;IF(LEN(REGEXREPLACE(""&amp;C30,"[^0-9]",""))=8,"852"&amp;REGEXREPLACE(""&amp;C30,"[^0-9]",""),REGEXREPLACE(""&amp;C30,"[^0-9]",""))&amp;"?text="&amp;SUBSTITUTE(SUBSTITUTE(SUBSTITUTE(SUBSTITUTE(SUBSTITUTE(SUBSTITUTE(SUBSTITUTE('⚙️ 設定'!$B$7,"{N}",ENCODEURL(B30)),"{D}",ENCODEURL(I30)),"{K}",ENCODEURL(IFERROR(TEXT(K30,"d/m"),IFERROR(TEXT(DATEVALUE(K30),"d/m"),"—")))),"{M}",ENCODEURL(IFERROR(TEXT(M30,"d/m"),IFERROR(TEXT(DATEVALUE(M30),"d/m"),"—")))),"{P}",ENCODEURL(IFERROR(TEXT(T30,"#,##0"),"—"))),"{Y}",ENCODEURL('⚙️ 設定'!$B$3)),"{S}",ENCODEURL('⚙️ 設定'!$B$2)),"✈️ 出發前"))</f>
        <v/>
      </c>
      <c r="AF30" s="32">
        <f>IF(OR(B30="",C30=""),"",HYPERLINK("https://wa.me/"&amp;IF(LEN(REGEXREPLACE(""&amp;C30,"[^0-9]",""))=8,"852"&amp;REGEXREPLACE(""&amp;C30,"[^0-9]",""),REGEXREPLACE(""&amp;C30,"[^0-9]",""))&amp;"?text="&amp;SUBSTITUTE(SUBSTITUTE(SUBSTITUTE(SUBSTITUTE(SUBSTITUTE(SUBSTITUTE(SUBSTITUTE('⚙️ 設定'!$B$9,"{N}",ENCODEURL(B30)),"{D}",ENCODEURL(I30)),"{K}",ENCODEURL(IFERROR(TEXT(K30,"d/m"),IFERROR(TEXT(DATEVALUE(K30),"d/m"),"—")))),"{M}",ENCODEURL(IFERROR(TEXT(M30,"d/m"),IFERROR(TEXT(DATEVALUE(M30),"d/m"),"—")))),"{P}",ENCODEURL(IFERROR(TEXT(T30,"#,##0"),"—"))),"{Y}",ENCODEURL('⚙️ 設定'!$B$3)),"{S}",ENCODEURL('⚙️ 設定'!$B$2)),"🏠 回港後"))</f>
        <v/>
      </c>
    </row>
    <row r="31">
      <c r="A31" s="6" t="n"/>
      <c r="K31" s="6" t="n"/>
      <c r="M31" s="6" t="n"/>
      <c r="T31" s="33" t="n"/>
      <c r="U31" s="34" t="n"/>
      <c r="V31" s="29" t="n"/>
      <c r="W31" s="27">
        <f>IF(K31="","",IF(ISNUMBER(K31),K31-2,IFERROR(DATEVALUE(K31)-2,"")))</f>
        <v/>
      </c>
      <c r="X31" s="29" t="n"/>
      <c r="Y31" s="27">
        <f>IF(M31="","",IF(ISNUMBER(M31),M31+2,IFERROR(DATEVALUE(M31)+2,"")))</f>
        <v/>
      </c>
      <c r="Z31" s="29" t="n"/>
      <c r="AA31" s="29" t="n"/>
      <c r="AB31" s="29" t="n"/>
      <c r="AC31" s="29" t="n"/>
      <c r="AD31" s="30">
        <f>IF(OR(B31="",C31=""),"",HYPERLINK("https://wa.me/"&amp;IF(LEN(REGEXREPLACE(""&amp;C31,"[^0-9]",""))=8,"852"&amp;REGEXREPLACE(""&amp;C31,"[^0-9]",""),REGEXREPLACE(""&amp;C31,"[^0-9]",""))&amp;"?text="&amp;SUBSTITUTE(SUBSTITUTE(SUBSTITUTE(SUBSTITUTE(SUBSTITUTE(SUBSTITUTE(SUBSTITUTE('⚙️ 設定'!$B$5,"{N}",ENCODEURL(B31)),"{D}",ENCODEURL(I31)),"{K}",ENCODEURL(IFERROR(TEXT(K31,"d/m"),IFERROR(TEXT(DATEVALUE(K31),"d/m"),"—")))),"{M}",ENCODEURL(IFERROR(TEXT(M31,"d/m"),IFERROR(TEXT(DATEVALUE(M31),"d/m"),"—")))),"{P}",ENCODEURL(IFERROR(TEXT(T31,"#,##0"),"—"))),"{Y}",ENCODEURL('⚙️ 設定'!$B$3)),"{S}",ENCODEURL('⚙️ 設定'!$B$2)),"💰 追保費"))</f>
        <v/>
      </c>
      <c r="AE31" s="31">
        <f>IF(OR(B31="",C31=""),"",HYPERLINK("https://wa.me/"&amp;IF(LEN(REGEXREPLACE(""&amp;C31,"[^0-9]",""))=8,"852"&amp;REGEXREPLACE(""&amp;C31,"[^0-9]",""),REGEXREPLACE(""&amp;C31,"[^0-9]",""))&amp;"?text="&amp;SUBSTITUTE(SUBSTITUTE(SUBSTITUTE(SUBSTITUTE(SUBSTITUTE(SUBSTITUTE(SUBSTITUTE('⚙️ 設定'!$B$7,"{N}",ENCODEURL(B31)),"{D}",ENCODEURL(I31)),"{K}",ENCODEURL(IFERROR(TEXT(K31,"d/m"),IFERROR(TEXT(DATEVALUE(K31),"d/m"),"—")))),"{M}",ENCODEURL(IFERROR(TEXT(M31,"d/m"),IFERROR(TEXT(DATEVALUE(M31),"d/m"),"—")))),"{P}",ENCODEURL(IFERROR(TEXT(T31,"#,##0"),"—"))),"{Y}",ENCODEURL('⚙️ 設定'!$B$3)),"{S}",ENCODEURL('⚙️ 設定'!$B$2)),"✈️ 出發前"))</f>
        <v/>
      </c>
      <c r="AF31" s="32">
        <f>IF(OR(B31="",C31=""),"",HYPERLINK("https://wa.me/"&amp;IF(LEN(REGEXREPLACE(""&amp;C31,"[^0-9]",""))=8,"852"&amp;REGEXREPLACE(""&amp;C31,"[^0-9]",""),REGEXREPLACE(""&amp;C31,"[^0-9]",""))&amp;"?text="&amp;SUBSTITUTE(SUBSTITUTE(SUBSTITUTE(SUBSTITUTE(SUBSTITUTE(SUBSTITUTE(SUBSTITUTE('⚙️ 設定'!$B$9,"{N}",ENCODEURL(B31)),"{D}",ENCODEURL(I31)),"{K}",ENCODEURL(IFERROR(TEXT(K31,"d/m"),IFERROR(TEXT(DATEVALUE(K31),"d/m"),"—")))),"{M}",ENCODEURL(IFERROR(TEXT(M31,"d/m"),IFERROR(TEXT(DATEVALUE(M31),"d/m"),"—")))),"{P}",ENCODEURL(IFERROR(TEXT(T31,"#,##0"),"—"))),"{Y}",ENCODEURL('⚙️ 設定'!$B$3)),"{S}",ENCODEURL('⚙️ 設定'!$B$2)),"🏠 回港後"))</f>
        <v/>
      </c>
    </row>
    <row r="32">
      <c r="A32" s="6" t="n"/>
      <c r="K32" s="6" t="n"/>
      <c r="M32" s="6" t="n"/>
      <c r="T32" s="33" t="n"/>
      <c r="U32" s="34" t="n"/>
      <c r="V32" s="29" t="n"/>
      <c r="W32" s="27">
        <f>IF(K32="","",IF(ISNUMBER(K32),K32-2,IFERROR(DATEVALUE(K32)-2,"")))</f>
        <v/>
      </c>
      <c r="X32" s="29" t="n"/>
      <c r="Y32" s="27">
        <f>IF(M32="","",IF(ISNUMBER(M32),M32+2,IFERROR(DATEVALUE(M32)+2,"")))</f>
        <v/>
      </c>
      <c r="Z32" s="29" t="n"/>
      <c r="AA32" s="29" t="n"/>
      <c r="AB32" s="29" t="n"/>
      <c r="AC32" s="29" t="n"/>
      <c r="AD32" s="30">
        <f>IF(OR(B32="",C32=""),"",HYPERLINK("https://wa.me/"&amp;IF(LEN(REGEXREPLACE(""&amp;C32,"[^0-9]",""))=8,"852"&amp;REGEXREPLACE(""&amp;C32,"[^0-9]",""),REGEXREPLACE(""&amp;C32,"[^0-9]",""))&amp;"?text="&amp;SUBSTITUTE(SUBSTITUTE(SUBSTITUTE(SUBSTITUTE(SUBSTITUTE(SUBSTITUTE(SUBSTITUTE('⚙️ 設定'!$B$5,"{N}",ENCODEURL(B32)),"{D}",ENCODEURL(I32)),"{K}",ENCODEURL(IFERROR(TEXT(K32,"d/m"),IFERROR(TEXT(DATEVALUE(K32),"d/m"),"—")))),"{M}",ENCODEURL(IFERROR(TEXT(M32,"d/m"),IFERROR(TEXT(DATEVALUE(M32),"d/m"),"—")))),"{P}",ENCODEURL(IFERROR(TEXT(T32,"#,##0"),"—"))),"{Y}",ENCODEURL('⚙️ 設定'!$B$3)),"{S}",ENCODEURL('⚙️ 設定'!$B$2)),"💰 追保費"))</f>
        <v/>
      </c>
      <c r="AE32" s="31">
        <f>IF(OR(B32="",C32=""),"",HYPERLINK("https://wa.me/"&amp;IF(LEN(REGEXREPLACE(""&amp;C32,"[^0-9]",""))=8,"852"&amp;REGEXREPLACE(""&amp;C32,"[^0-9]",""),REGEXREPLACE(""&amp;C32,"[^0-9]",""))&amp;"?text="&amp;SUBSTITUTE(SUBSTITUTE(SUBSTITUTE(SUBSTITUTE(SUBSTITUTE(SUBSTITUTE(SUBSTITUTE('⚙️ 設定'!$B$7,"{N}",ENCODEURL(B32)),"{D}",ENCODEURL(I32)),"{K}",ENCODEURL(IFERROR(TEXT(K32,"d/m"),IFERROR(TEXT(DATEVALUE(K32),"d/m"),"—")))),"{M}",ENCODEURL(IFERROR(TEXT(M32,"d/m"),IFERROR(TEXT(DATEVALUE(M32),"d/m"),"—")))),"{P}",ENCODEURL(IFERROR(TEXT(T32,"#,##0"),"—"))),"{Y}",ENCODEURL('⚙️ 設定'!$B$3)),"{S}",ENCODEURL('⚙️ 設定'!$B$2)),"✈️ 出發前"))</f>
        <v/>
      </c>
      <c r="AF32" s="32">
        <f>IF(OR(B32="",C32=""),"",HYPERLINK("https://wa.me/"&amp;IF(LEN(REGEXREPLACE(""&amp;C32,"[^0-9]",""))=8,"852"&amp;REGEXREPLACE(""&amp;C32,"[^0-9]",""),REGEXREPLACE(""&amp;C32,"[^0-9]",""))&amp;"?text="&amp;SUBSTITUTE(SUBSTITUTE(SUBSTITUTE(SUBSTITUTE(SUBSTITUTE(SUBSTITUTE(SUBSTITUTE('⚙️ 設定'!$B$9,"{N}",ENCODEURL(B32)),"{D}",ENCODEURL(I32)),"{K}",ENCODEURL(IFERROR(TEXT(K32,"d/m"),IFERROR(TEXT(DATEVALUE(K32),"d/m"),"—")))),"{M}",ENCODEURL(IFERROR(TEXT(M32,"d/m"),IFERROR(TEXT(DATEVALUE(M32),"d/m"),"—")))),"{P}",ENCODEURL(IFERROR(TEXT(T32,"#,##0"),"—"))),"{Y}",ENCODEURL('⚙️ 設定'!$B$3)),"{S}",ENCODEURL('⚙️ 設定'!$B$2)),"🏠 回港後"))</f>
        <v/>
      </c>
    </row>
    <row r="33">
      <c r="A33" s="6" t="n"/>
      <c r="K33" s="6" t="n"/>
      <c r="M33" s="6" t="n"/>
      <c r="T33" s="33" t="n"/>
      <c r="U33" s="34" t="n"/>
      <c r="V33" s="29" t="n"/>
      <c r="W33" s="27">
        <f>IF(K33="","",IF(ISNUMBER(K33),K33-2,IFERROR(DATEVALUE(K33)-2,"")))</f>
        <v/>
      </c>
      <c r="X33" s="29" t="n"/>
      <c r="Y33" s="27">
        <f>IF(M33="","",IF(ISNUMBER(M33),M33+2,IFERROR(DATEVALUE(M33)+2,"")))</f>
        <v/>
      </c>
      <c r="Z33" s="29" t="n"/>
      <c r="AA33" s="29" t="n"/>
      <c r="AB33" s="29" t="n"/>
      <c r="AC33" s="29" t="n"/>
      <c r="AD33" s="30">
        <f>IF(OR(B33="",C33=""),"",HYPERLINK("https://wa.me/"&amp;IF(LEN(REGEXREPLACE(""&amp;C33,"[^0-9]",""))=8,"852"&amp;REGEXREPLACE(""&amp;C33,"[^0-9]",""),REGEXREPLACE(""&amp;C33,"[^0-9]",""))&amp;"?text="&amp;SUBSTITUTE(SUBSTITUTE(SUBSTITUTE(SUBSTITUTE(SUBSTITUTE(SUBSTITUTE(SUBSTITUTE('⚙️ 設定'!$B$5,"{N}",ENCODEURL(B33)),"{D}",ENCODEURL(I33)),"{K}",ENCODEURL(IFERROR(TEXT(K33,"d/m"),IFERROR(TEXT(DATEVALUE(K33),"d/m"),"—")))),"{M}",ENCODEURL(IFERROR(TEXT(M33,"d/m"),IFERROR(TEXT(DATEVALUE(M33),"d/m"),"—")))),"{P}",ENCODEURL(IFERROR(TEXT(T33,"#,##0"),"—"))),"{Y}",ENCODEURL('⚙️ 設定'!$B$3)),"{S}",ENCODEURL('⚙️ 設定'!$B$2)),"💰 追保費"))</f>
        <v/>
      </c>
      <c r="AE33" s="31">
        <f>IF(OR(B33="",C33=""),"",HYPERLINK("https://wa.me/"&amp;IF(LEN(REGEXREPLACE(""&amp;C33,"[^0-9]",""))=8,"852"&amp;REGEXREPLACE(""&amp;C33,"[^0-9]",""),REGEXREPLACE(""&amp;C33,"[^0-9]",""))&amp;"?text="&amp;SUBSTITUTE(SUBSTITUTE(SUBSTITUTE(SUBSTITUTE(SUBSTITUTE(SUBSTITUTE(SUBSTITUTE('⚙️ 設定'!$B$7,"{N}",ENCODEURL(B33)),"{D}",ENCODEURL(I33)),"{K}",ENCODEURL(IFERROR(TEXT(K33,"d/m"),IFERROR(TEXT(DATEVALUE(K33),"d/m"),"—")))),"{M}",ENCODEURL(IFERROR(TEXT(M33,"d/m"),IFERROR(TEXT(DATEVALUE(M33),"d/m"),"—")))),"{P}",ENCODEURL(IFERROR(TEXT(T33,"#,##0"),"—"))),"{Y}",ENCODEURL('⚙️ 設定'!$B$3)),"{S}",ENCODEURL('⚙️ 設定'!$B$2)),"✈️ 出發前"))</f>
        <v/>
      </c>
      <c r="AF33" s="32">
        <f>IF(OR(B33="",C33=""),"",HYPERLINK("https://wa.me/"&amp;IF(LEN(REGEXREPLACE(""&amp;C33,"[^0-9]",""))=8,"852"&amp;REGEXREPLACE(""&amp;C33,"[^0-9]",""),REGEXREPLACE(""&amp;C33,"[^0-9]",""))&amp;"?text="&amp;SUBSTITUTE(SUBSTITUTE(SUBSTITUTE(SUBSTITUTE(SUBSTITUTE(SUBSTITUTE(SUBSTITUTE('⚙️ 設定'!$B$9,"{N}",ENCODEURL(B33)),"{D}",ENCODEURL(I33)),"{K}",ENCODEURL(IFERROR(TEXT(K33,"d/m"),IFERROR(TEXT(DATEVALUE(K33),"d/m"),"—")))),"{M}",ENCODEURL(IFERROR(TEXT(M33,"d/m"),IFERROR(TEXT(DATEVALUE(M33),"d/m"),"—")))),"{P}",ENCODEURL(IFERROR(TEXT(T33,"#,##0"),"—"))),"{Y}",ENCODEURL('⚙️ 設定'!$B$3)),"{S}",ENCODEURL('⚙️ 設定'!$B$2)),"🏠 回港後"))</f>
        <v/>
      </c>
    </row>
    <row r="34">
      <c r="A34" s="6" t="n"/>
      <c r="K34" s="6" t="n"/>
      <c r="M34" s="6" t="n"/>
      <c r="T34" s="33" t="n"/>
      <c r="U34" s="34" t="n"/>
      <c r="V34" s="29" t="n"/>
      <c r="W34" s="27">
        <f>IF(K34="","",IF(ISNUMBER(K34),K34-2,IFERROR(DATEVALUE(K34)-2,"")))</f>
        <v/>
      </c>
      <c r="X34" s="29" t="n"/>
      <c r="Y34" s="27">
        <f>IF(M34="","",IF(ISNUMBER(M34),M34+2,IFERROR(DATEVALUE(M34)+2,"")))</f>
        <v/>
      </c>
      <c r="Z34" s="29" t="n"/>
      <c r="AA34" s="29" t="n"/>
      <c r="AB34" s="29" t="n"/>
      <c r="AC34" s="29" t="n"/>
      <c r="AD34" s="30">
        <f>IF(OR(B34="",C34=""),"",HYPERLINK("https://wa.me/"&amp;IF(LEN(REGEXREPLACE(""&amp;C34,"[^0-9]",""))=8,"852"&amp;REGEXREPLACE(""&amp;C34,"[^0-9]",""),REGEXREPLACE(""&amp;C34,"[^0-9]",""))&amp;"?text="&amp;SUBSTITUTE(SUBSTITUTE(SUBSTITUTE(SUBSTITUTE(SUBSTITUTE(SUBSTITUTE(SUBSTITUTE('⚙️ 設定'!$B$5,"{N}",ENCODEURL(B34)),"{D}",ENCODEURL(I34)),"{K}",ENCODEURL(IFERROR(TEXT(K34,"d/m"),IFERROR(TEXT(DATEVALUE(K34),"d/m"),"—")))),"{M}",ENCODEURL(IFERROR(TEXT(M34,"d/m"),IFERROR(TEXT(DATEVALUE(M34),"d/m"),"—")))),"{P}",ENCODEURL(IFERROR(TEXT(T34,"#,##0"),"—"))),"{Y}",ENCODEURL('⚙️ 設定'!$B$3)),"{S}",ENCODEURL('⚙️ 設定'!$B$2)),"💰 追保費"))</f>
        <v/>
      </c>
      <c r="AE34" s="31">
        <f>IF(OR(B34="",C34=""),"",HYPERLINK("https://wa.me/"&amp;IF(LEN(REGEXREPLACE(""&amp;C34,"[^0-9]",""))=8,"852"&amp;REGEXREPLACE(""&amp;C34,"[^0-9]",""),REGEXREPLACE(""&amp;C34,"[^0-9]",""))&amp;"?text="&amp;SUBSTITUTE(SUBSTITUTE(SUBSTITUTE(SUBSTITUTE(SUBSTITUTE(SUBSTITUTE(SUBSTITUTE('⚙️ 設定'!$B$7,"{N}",ENCODEURL(B34)),"{D}",ENCODEURL(I34)),"{K}",ENCODEURL(IFERROR(TEXT(K34,"d/m"),IFERROR(TEXT(DATEVALUE(K34),"d/m"),"—")))),"{M}",ENCODEURL(IFERROR(TEXT(M34,"d/m"),IFERROR(TEXT(DATEVALUE(M34),"d/m"),"—")))),"{P}",ENCODEURL(IFERROR(TEXT(T34,"#,##0"),"—"))),"{Y}",ENCODEURL('⚙️ 設定'!$B$3)),"{S}",ENCODEURL('⚙️ 設定'!$B$2)),"✈️ 出發前"))</f>
        <v/>
      </c>
      <c r="AF34" s="32">
        <f>IF(OR(B34="",C34=""),"",HYPERLINK("https://wa.me/"&amp;IF(LEN(REGEXREPLACE(""&amp;C34,"[^0-9]",""))=8,"852"&amp;REGEXREPLACE(""&amp;C34,"[^0-9]",""),REGEXREPLACE(""&amp;C34,"[^0-9]",""))&amp;"?text="&amp;SUBSTITUTE(SUBSTITUTE(SUBSTITUTE(SUBSTITUTE(SUBSTITUTE(SUBSTITUTE(SUBSTITUTE('⚙️ 設定'!$B$9,"{N}",ENCODEURL(B34)),"{D}",ENCODEURL(I34)),"{K}",ENCODEURL(IFERROR(TEXT(K34,"d/m"),IFERROR(TEXT(DATEVALUE(K34),"d/m"),"—")))),"{M}",ENCODEURL(IFERROR(TEXT(M34,"d/m"),IFERROR(TEXT(DATEVALUE(M34),"d/m"),"—")))),"{P}",ENCODEURL(IFERROR(TEXT(T34,"#,##0"),"—"))),"{Y}",ENCODEURL('⚙️ 設定'!$B$3)),"{S}",ENCODEURL('⚙️ 設定'!$B$2)),"🏠 回港後"))</f>
        <v/>
      </c>
    </row>
    <row r="35">
      <c r="A35" s="6" t="n"/>
      <c r="K35" s="6" t="n"/>
      <c r="M35" s="6" t="n"/>
      <c r="T35" s="33" t="n"/>
      <c r="U35" s="34" t="n"/>
      <c r="V35" s="29" t="n"/>
      <c r="W35" s="27">
        <f>IF(K35="","",IF(ISNUMBER(K35),K35-2,IFERROR(DATEVALUE(K35)-2,"")))</f>
        <v/>
      </c>
      <c r="X35" s="29" t="n"/>
      <c r="Y35" s="27">
        <f>IF(M35="","",IF(ISNUMBER(M35),M35+2,IFERROR(DATEVALUE(M35)+2,"")))</f>
        <v/>
      </c>
      <c r="Z35" s="29" t="n"/>
      <c r="AA35" s="29" t="n"/>
      <c r="AB35" s="29" t="n"/>
      <c r="AC35" s="29" t="n"/>
      <c r="AD35" s="30">
        <f>IF(OR(B35="",C35=""),"",HYPERLINK("https://wa.me/"&amp;IF(LEN(REGEXREPLACE(""&amp;C35,"[^0-9]",""))=8,"852"&amp;REGEXREPLACE(""&amp;C35,"[^0-9]",""),REGEXREPLACE(""&amp;C35,"[^0-9]",""))&amp;"?text="&amp;SUBSTITUTE(SUBSTITUTE(SUBSTITUTE(SUBSTITUTE(SUBSTITUTE(SUBSTITUTE(SUBSTITUTE('⚙️ 設定'!$B$5,"{N}",ENCODEURL(B35)),"{D}",ENCODEURL(I35)),"{K}",ENCODEURL(IFERROR(TEXT(K35,"d/m"),IFERROR(TEXT(DATEVALUE(K35),"d/m"),"—")))),"{M}",ENCODEURL(IFERROR(TEXT(M35,"d/m"),IFERROR(TEXT(DATEVALUE(M35),"d/m"),"—")))),"{P}",ENCODEURL(IFERROR(TEXT(T35,"#,##0"),"—"))),"{Y}",ENCODEURL('⚙️ 設定'!$B$3)),"{S}",ENCODEURL('⚙️ 設定'!$B$2)),"💰 追保費"))</f>
        <v/>
      </c>
      <c r="AE35" s="31">
        <f>IF(OR(B35="",C35=""),"",HYPERLINK("https://wa.me/"&amp;IF(LEN(REGEXREPLACE(""&amp;C35,"[^0-9]",""))=8,"852"&amp;REGEXREPLACE(""&amp;C35,"[^0-9]",""),REGEXREPLACE(""&amp;C35,"[^0-9]",""))&amp;"?text="&amp;SUBSTITUTE(SUBSTITUTE(SUBSTITUTE(SUBSTITUTE(SUBSTITUTE(SUBSTITUTE(SUBSTITUTE('⚙️ 設定'!$B$7,"{N}",ENCODEURL(B35)),"{D}",ENCODEURL(I35)),"{K}",ENCODEURL(IFERROR(TEXT(K35,"d/m"),IFERROR(TEXT(DATEVALUE(K35),"d/m"),"—")))),"{M}",ENCODEURL(IFERROR(TEXT(M35,"d/m"),IFERROR(TEXT(DATEVALUE(M35),"d/m"),"—")))),"{P}",ENCODEURL(IFERROR(TEXT(T35,"#,##0"),"—"))),"{Y}",ENCODEURL('⚙️ 設定'!$B$3)),"{S}",ENCODEURL('⚙️ 設定'!$B$2)),"✈️ 出發前"))</f>
        <v/>
      </c>
      <c r="AF35" s="32">
        <f>IF(OR(B35="",C35=""),"",HYPERLINK("https://wa.me/"&amp;IF(LEN(REGEXREPLACE(""&amp;C35,"[^0-9]",""))=8,"852"&amp;REGEXREPLACE(""&amp;C35,"[^0-9]",""),REGEXREPLACE(""&amp;C35,"[^0-9]",""))&amp;"?text="&amp;SUBSTITUTE(SUBSTITUTE(SUBSTITUTE(SUBSTITUTE(SUBSTITUTE(SUBSTITUTE(SUBSTITUTE('⚙️ 設定'!$B$9,"{N}",ENCODEURL(B35)),"{D}",ENCODEURL(I35)),"{K}",ENCODEURL(IFERROR(TEXT(K35,"d/m"),IFERROR(TEXT(DATEVALUE(K35),"d/m"),"—")))),"{M}",ENCODEURL(IFERROR(TEXT(M35,"d/m"),IFERROR(TEXT(DATEVALUE(M35),"d/m"),"—")))),"{P}",ENCODEURL(IFERROR(TEXT(T35,"#,##0"),"—"))),"{Y}",ENCODEURL('⚙️ 設定'!$B$3)),"{S}",ENCODEURL('⚙️ 設定'!$B$2)),"🏠 回港後"))</f>
        <v/>
      </c>
    </row>
    <row r="36">
      <c r="A36" s="6" t="n"/>
      <c r="K36" s="6" t="n"/>
      <c r="M36" s="6" t="n"/>
      <c r="T36" s="33" t="n"/>
      <c r="U36" s="34" t="n"/>
      <c r="V36" s="29" t="n"/>
      <c r="W36" s="27">
        <f>IF(K36="","",IF(ISNUMBER(K36),K36-2,IFERROR(DATEVALUE(K36)-2,"")))</f>
        <v/>
      </c>
      <c r="X36" s="29" t="n"/>
      <c r="Y36" s="27">
        <f>IF(M36="","",IF(ISNUMBER(M36),M36+2,IFERROR(DATEVALUE(M36)+2,"")))</f>
        <v/>
      </c>
      <c r="Z36" s="29" t="n"/>
      <c r="AA36" s="29" t="n"/>
      <c r="AB36" s="29" t="n"/>
      <c r="AC36" s="29" t="n"/>
      <c r="AD36" s="30">
        <f>IF(OR(B36="",C36=""),"",HYPERLINK("https://wa.me/"&amp;IF(LEN(REGEXREPLACE(""&amp;C36,"[^0-9]",""))=8,"852"&amp;REGEXREPLACE(""&amp;C36,"[^0-9]",""),REGEXREPLACE(""&amp;C36,"[^0-9]",""))&amp;"?text="&amp;SUBSTITUTE(SUBSTITUTE(SUBSTITUTE(SUBSTITUTE(SUBSTITUTE(SUBSTITUTE(SUBSTITUTE('⚙️ 設定'!$B$5,"{N}",ENCODEURL(B36)),"{D}",ENCODEURL(I36)),"{K}",ENCODEURL(IFERROR(TEXT(K36,"d/m"),IFERROR(TEXT(DATEVALUE(K36),"d/m"),"—")))),"{M}",ENCODEURL(IFERROR(TEXT(M36,"d/m"),IFERROR(TEXT(DATEVALUE(M36),"d/m"),"—")))),"{P}",ENCODEURL(IFERROR(TEXT(T36,"#,##0"),"—"))),"{Y}",ENCODEURL('⚙️ 設定'!$B$3)),"{S}",ENCODEURL('⚙️ 設定'!$B$2)),"💰 追保費"))</f>
        <v/>
      </c>
      <c r="AE36" s="31">
        <f>IF(OR(B36="",C36=""),"",HYPERLINK("https://wa.me/"&amp;IF(LEN(REGEXREPLACE(""&amp;C36,"[^0-9]",""))=8,"852"&amp;REGEXREPLACE(""&amp;C36,"[^0-9]",""),REGEXREPLACE(""&amp;C36,"[^0-9]",""))&amp;"?text="&amp;SUBSTITUTE(SUBSTITUTE(SUBSTITUTE(SUBSTITUTE(SUBSTITUTE(SUBSTITUTE(SUBSTITUTE('⚙️ 設定'!$B$7,"{N}",ENCODEURL(B36)),"{D}",ENCODEURL(I36)),"{K}",ENCODEURL(IFERROR(TEXT(K36,"d/m"),IFERROR(TEXT(DATEVALUE(K36),"d/m"),"—")))),"{M}",ENCODEURL(IFERROR(TEXT(M36,"d/m"),IFERROR(TEXT(DATEVALUE(M36),"d/m"),"—")))),"{P}",ENCODEURL(IFERROR(TEXT(T36,"#,##0"),"—"))),"{Y}",ENCODEURL('⚙️ 設定'!$B$3)),"{S}",ENCODEURL('⚙️ 設定'!$B$2)),"✈️ 出發前"))</f>
        <v/>
      </c>
      <c r="AF36" s="32">
        <f>IF(OR(B36="",C36=""),"",HYPERLINK("https://wa.me/"&amp;IF(LEN(REGEXREPLACE(""&amp;C36,"[^0-9]",""))=8,"852"&amp;REGEXREPLACE(""&amp;C36,"[^0-9]",""),REGEXREPLACE(""&amp;C36,"[^0-9]",""))&amp;"?text="&amp;SUBSTITUTE(SUBSTITUTE(SUBSTITUTE(SUBSTITUTE(SUBSTITUTE(SUBSTITUTE(SUBSTITUTE('⚙️ 設定'!$B$9,"{N}",ENCODEURL(B36)),"{D}",ENCODEURL(I36)),"{K}",ENCODEURL(IFERROR(TEXT(K36,"d/m"),IFERROR(TEXT(DATEVALUE(K36),"d/m"),"—")))),"{M}",ENCODEURL(IFERROR(TEXT(M36,"d/m"),IFERROR(TEXT(DATEVALUE(M36),"d/m"),"—")))),"{P}",ENCODEURL(IFERROR(TEXT(T36,"#,##0"),"—"))),"{Y}",ENCODEURL('⚙️ 設定'!$B$3)),"{S}",ENCODEURL('⚙️ 設定'!$B$2)),"🏠 回港後"))</f>
        <v/>
      </c>
    </row>
    <row r="37">
      <c r="A37" s="6" t="n"/>
      <c r="K37" s="6" t="n"/>
      <c r="M37" s="6" t="n"/>
      <c r="T37" s="33" t="n"/>
      <c r="U37" s="34" t="n"/>
      <c r="V37" s="29" t="n"/>
      <c r="W37" s="27">
        <f>IF(K37="","",IF(ISNUMBER(K37),K37-2,IFERROR(DATEVALUE(K37)-2,"")))</f>
        <v/>
      </c>
      <c r="X37" s="29" t="n"/>
      <c r="Y37" s="27">
        <f>IF(M37="","",IF(ISNUMBER(M37),M37+2,IFERROR(DATEVALUE(M37)+2,"")))</f>
        <v/>
      </c>
      <c r="Z37" s="29" t="n"/>
      <c r="AA37" s="29" t="n"/>
      <c r="AB37" s="29" t="n"/>
      <c r="AC37" s="29" t="n"/>
      <c r="AD37" s="30">
        <f>IF(OR(B37="",C37=""),"",HYPERLINK("https://wa.me/"&amp;IF(LEN(REGEXREPLACE(""&amp;C37,"[^0-9]",""))=8,"852"&amp;REGEXREPLACE(""&amp;C37,"[^0-9]",""),REGEXREPLACE(""&amp;C37,"[^0-9]",""))&amp;"?text="&amp;SUBSTITUTE(SUBSTITUTE(SUBSTITUTE(SUBSTITUTE(SUBSTITUTE(SUBSTITUTE(SUBSTITUTE('⚙️ 設定'!$B$5,"{N}",ENCODEURL(B37)),"{D}",ENCODEURL(I37)),"{K}",ENCODEURL(IFERROR(TEXT(K37,"d/m"),IFERROR(TEXT(DATEVALUE(K37),"d/m"),"—")))),"{M}",ENCODEURL(IFERROR(TEXT(M37,"d/m"),IFERROR(TEXT(DATEVALUE(M37),"d/m"),"—")))),"{P}",ENCODEURL(IFERROR(TEXT(T37,"#,##0"),"—"))),"{Y}",ENCODEURL('⚙️ 設定'!$B$3)),"{S}",ENCODEURL('⚙️ 設定'!$B$2)),"💰 追保費"))</f>
        <v/>
      </c>
      <c r="AE37" s="31">
        <f>IF(OR(B37="",C37=""),"",HYPERLINK("https://wa.me/"&amp;IF(LEN(REGEXREPLACE(""&amp;C37,"[^0-9]",""))=8,"852"&amp;REGEXREPLACE(""&amp;C37,"[^0-9]",""),REGEXREPLACE(""&amp;C37,"[^0-9]",""))&amp;"?text="&amp;SUBSTITUTE(SUBSTITUTE(SUBSTITUTE(SUBSTITUTE(SUBSTITUTE(SUBSTITUTE(SUBSTITUTE('⚙️ 設定'!$B$7,"{N}",ENCODEURL(B37)),"{D}",ENCODEURL(I37)),"{K}",ENCODEURL(IFERROR(TEXT(K37,"d/m"),IFERROR(TEXT(DATEVALUE(K37),"d/m"),"—")))),"{M}",ENCODEURL(IFERROR(TEXT(M37,"d/m"),IFERROR(TEXT(DATEVALUE(M37),"d/m"),"—")))),"{P}",ENCODEURL(IFERROR(TEXT(T37,"#,##0"),"—"))),"{Y}",ENCODEURL('⚙️ 設定'!$B$3)),"{S}",ENCODEURL('⚙️ 設定'!$B$2)),"✈️ 出發前"))</f>
        <v/>
      </c>
      <c r="AF37" s="32">
        <f>IF(OR(B37="",C37=""),"",HYPERLINK("https://wa.me/"&amp;IF(LEN(REGEXREPLACE(""&amp;C37,"[^0-9]",""))=8,"852"&amp;REGEXREPLACE(""&amp;C37,"[^0-9]",""),REGEXREPLACE(""&amp;C37,"[^0-9]",""))&amp;"?text="&amp;SUBSTITUTE(SUBSTITUTE(SUBSTITUTE(SUBSTITUTE(SUBSTITUTE(SUBSTITUTE(SUBSTITUTE('⚙️ 設定'!$B$9,"{N}",ENCODEURL(B37)),"{D}",ENCODEURL(I37)),"{K}",ENCODEURL(IFERROR(TEXT(K37,"d/m"),IFERROR(TEXT(DATEVALUE(K37),"d/m"),"—")))),"{M}",ENCODEURL(IFERROR(TEXT(M37,"d/m"),IFERROR(TEXT(DATEVALUE(M37),"d/m"),"—")))),"{P}",ENCODEURL(IFERROR(TEXT(T37,"#,##0"),"—"))),"{Y}",ENCODEURL('⚙️ 設定'!$B$3)),"{S}",ENCODEURL('⚙️ 設定'!$B$2)),"🏠 回港後"))</f>
        <v/>
      </c>
    </row>
    <row r="38">
      <c r="A38" s="6" t="n"/>
      <c r="K38" s="6" t="n"/>
      <c r="M38" s="6" t="n"/>
      <c r="T38" s="33" t="n"/>
      <c r="U38" s="34" t="n"/>
      <c r="V38" s="29" t="n"/>
      <c r="W38" s="27">
        <f>IF(K38="","",IF(ISNUMBER(K38),K38-2,IFERROR(DATEVALUE(K38)-2,"")))</f>
        <v/>
      </c>
      <c r="X38" s="29" t="n"/>
      <c r="Y38" s="27">
        <f>IF(M38="","",IF(ISNUMBER(M38),M38+2,IFERROR(DATEVALUE(M38)+2,"")))</f>
        <v/>
      </c>
      <c r="Z38" s="29" t="n"/>
      <c r="AA38" s="29" t="n"/>
      <c r="AB38" s="29" t="n"/>
      <c r="AC38" s="29" t="n"/>
      <c r="AD38" s="30">
        <f>IF(OR(B38="",C38=""),"",HYPERLINK("https://wa.me/"&amp;IF(LEN(REGEXREPLACE(""&amp;C38,"[^0-9]",""))=8,"852"&amp;REGEXREPLACE(""&amp;C38,"[^0-9]",""),REGEXREPLACE(""&amp;C38,"[^0-9]",""))&amp;"?text="&amp;SUBSTITUTE(SUBSTITUTE(SUBSTITUTE(SUBSTITUTE(SUBSTITUTE(SUBSTITUTE(SUBSTITUTE('⚙️ 設定'!$B$5,"{N}",ENCODEURL(B38)),"{D}",ENCODEURL(I38)),"{K}",ENCODEURL(IFERROR(TEXT(K38,"d/m"),IFERROR(TEXT(DATEVALUE(K38),"d/m"),"—")))),"{M}",ENCODEURL(IFERROR(TEXT(M38,"d/m"),IFERROR(TEXT(DATEVALUE(M38),"d/m"),"—")))),"{P}",ENCODEURL(IFERROR(TEXT(T38,"#,##0"),"—"))),"{Y}",ENCODEURL('⚙️ 設定'!$B$3)),"{S}",ENCODEURL('⚙️ 設定'!$B$2)),"💰 追保費"))</f>
        <v/>
      </c>
      <c r="AE38" s="31">
        <f>IF(OR(B38="",C38=""),"",HYPERLINK("https://wa.me/"&amp;IF(LEN(REGEXREPLACE(""&amp;C38,"[^0-9]",""))=8,"852"&amp;REGEXREPLACE(""&amp;C38,"[^0-9]",""),REGEXREPLACE(""&amp;C38,"[^0-9]",""))&amp;"?text="&amp;SUBSTITUTE(SUBSTITUTE(SUBSTITUTE(SUBSTITUTE(SUBSTITUTE(SUBSTITUTE(SUBSTITUTE('⚙️ 設定'!$B$7,"{N}",ENCODEURL(B38)),"{D}",ENCODEURL(I38)),"{K}",ENCODEURL(IFERROR(TEXT(K38,"d/m"),IFERROR(TEXT(DATEVALUE(K38),"d/m"),"—")))),"{M}",ENCODEURL(IFERROR(TEXT(M38,"d/m"),IFERROR(TEXT(DATEVALUE(M38),"d/m"),"—")))),"{P}",ENCODEURL(IFERROR(TEXT(T38,"#,##0"),"—"))),"{Y}",ENCODEURL('⚙️ 設定'!$B$3)),"{S}",ENCODEURL('⚙️ 設定'!$B$2)),"✈️ 出發前"))</f>
        <v/>
      </c>
      <c r="AF38" s="32">
        <f>IF(OR(B38="",C38=""),"",HYPERLINK("https://wa.me/"&amp;IF(LEN(REGEXREPLACE(""&amp;C38,"[^0-9]",""))=8,"852"&amp;REGEXREPLACE(""&amp;C38,"[^0-9]",""),REGEXREPLACE(""&amp;C38,"[^0-9]",""))&amp;"?text="&amp;SUBSTITUTE(SUBSTITUTE(SUBSTITUTE(SUBSTITUTE(SUBSTITUTE(SUBSTITUTE(SUBSTITUTE('⚙️ 設定'!$B$9,"{N}",ENCODEURL(B38)),"{D}",ENCODEURL(I38)),"{K}",ENCODEURL(IFERROR(TEXT(K38,"d/m"),IFERROR(TEXT(DATEVALUE(K38),"d/m"),"—")))),"{M}",ENCODEURL(IFERROR(TEXT(M38,"d/m"),IFERROR(TEXT(DATEVALUE(M38),"d/m"),"—")))),"{P}",ENCODEURL(IFERROR(TEXT(T38,"#,##0"),"—"))),"{Y}",ENCODEURL('⚙️ 設定'!$B$3)),"{S}",ENCODEURL('⚙️ 設定'!$B$2)),"🏠 回港後"))</f>
        <v/>
      </c>
    </row>
    <row r="39">
      <c r="A39" s="6" t="n"/>
      <c r="K39" s="6" t="n"/>
      <c r="M39" s="6" t="n"/>
      <c r="T39" s="33" t="n"/>
      <c r="U39" s="34" t="n"/>
      <c r="V39" s="29" t="n"/>
      <c r="W39" s="27">
        <f>IF(K39="","",IF(ISNUMBER(K39),K39-2,IFERROR(DATEVALUE(K39)-2,"")))</f>
        <v/>
      </c>
      <c r="X39" s="29" t="n"/>
      <c r="Y39" s="27">
        <f>IF(M39="","",IF(ISNUMBER(M39),M39+2,IFERROR(DATEVALUE(M39)+2,"")))</f>
        <v/>
      </c>
      <c r="Z39" s="29" t="n"/>
      <c r="AA39" s="29" t="n"/>
      <c r="AB39" s="29" t="n"/>
      <c r="AC39" s="29" t="n"/>
      <c r="AD39" s="30">
        <f>IF(OR(B39="",C39=""),"",HYPERLINK("https://wa.me/"&amp;IF(LEN(REGEXREPLACE(""&amp;C39,"[^0-9]",""))=8,"852"&amp;REGEXREPLACE(""&amp;C39,"[^0-9]",""),REGEXREPLACE(""&amp;C39,"[^0-9]",""))&amp;"?text="&amp;SUBSTITUTE(SUBSTITUTE(SUBSTITUTE(SUBSTITUTE(SUBSTITUTE(SUBSTITUTE(SUBSTITUTE('⚙️ 設定'!$B$5,"{N}",ENCODEURL(B39)),"{D}",ENCODEURL(I39)),"{K}",ENCODEURL(IFERROR(TEXT(K39,"d/m"),IFERROR(TEXT(DATEVALUE(K39),"d/m"),"—")))),"{M}",ENCODEURL(IFERROR(TEXT(M39,"d/m"),IFERROR(TEXT(DATEVALUE(M39),"d/m"),"—")))),"{P}",ENCODEURL(IFERROR(TEXT(T39,"#,##0"),"—"))),"{Y}",ENCODEURL('⚙️ 設定'!$B$3)),"{S}",ENCODEURL('⚙️ 設定'!$B$2)),"💰 追保費"))</f>
        <v/>
      </c>
      <c r="AE39" s="31">
        <f>IF(OR(B39="",C39=""),"",HYPERLINK("https://wa.me/"&amp;IF(LEN(REGEXREPLACE(""&amp;C39,"[^0-9]",""))=8,"852"&amp;REGEXREPLACE(""&amp;C39,"[^0-9]",""),REGEXREPLACE(""&amp;C39,"[^0-9]",""))&amp;"?text="&amp;SUBSTITUTE(SUBSTITUTE(SUBSTITUTE(SUBSTITUTE(SUBSTITUTE(SUBSTITUTE(SUBSTITUTE('⚙️ 設定'!$B$7,"{N}",ENCODEURL(B39)),"{D}",ENCODEURL(I39)),"{K}",ENCODEURL(IFERROR(TEXT(K39,"d/m"),IFERROR(TEXT(DATEVALUE(K39),"d/m"),"—")))),"{M}",ENCODEURL(IFERROR(TEXT(M39,"d/m"),IFERROR(TEXT(DATEVALUE(M39),"d/m"),"—")))),"{P}",ENCODEURL(IFERROR(TEXT(T39,"#,##0"),"—"))),"{Y}",ENCODEURL('⚙️ 設定'!$B$3)),"{S}",ENCODEURL('⚙️ 設定'!$B$2)),"✈️ 出發前"))</f>
        <v/>
      </c>
      <c r="AF39" s="32">
        <f>IF(OR(B39="",C39=""),"",HYPERLINK("https://wa.me/"&amp;IF(LEN(REGEXREPLACE(""&amp;C39,"[^0-9]",""))=8,"852"&amp;REGEXREPLACE(""&amp;C39,"[^0-9]",""),REGEXREPLACE(""&amp;C39,"[^0-9]",""))&amp;"?text="&amp;SUBSTITUTE(SUBSTITUTE(SUBSTITUTE(SUBSTITUTE(SUBSTITUTE(SUBSTITUTE(SUBSTITUTE('⚙️ 設定'!$B$9,"{N}",ENCODEURL(B39)),"{D}",ENCODEURL(I39)),"{K}",ENCODEURL(IFERROR(TEXT(K39,"d/m"),IFERROR(TEXT(DATEVALUE(K39),"d/m"),"—")))),"{M}",ENCODEURL(IFERROR(TEXT(M39,"d/m"),IFERROR(TEXT(DATEVALUE(M39),"d/m"),"—")))),"{P}",ENCODEURL(IFERROR(TEXT(T39,"#,##0"),"—"))),"{Y}",ENCODEURL('⚙️ 設定'!$B$3)),"{S}",ENCODEURL('⚙️ 設定'!$B$2)),"🏠 回港後"))</f>
        <v/>
      </c>
    </row>
    <row r="40">
      <c r="A40" s="6" t="n"/>
      <c r="K40" s="6" t="n"/>
      <c r="M40" s="6" t="n"/>
      <c r="T40" s="33" t="n"/>
      <c r="U40" s="34" t="n"/>
      <c r="V40" s="29" t="n"/>
      <c r="W40" s="27">
        <f>IF(K40="","",IF(ISNUMBER(K40),K40-2,IFERROR(DATEVALUE(K40)-2,"")))</f>
        <v/>
      </c>
      <c r="X40" s="29" t="n"/>
      <c r="Y40" s="27">
        <f>IF(M40="","",IF(ISNUMBER(M40),M40+2,IFERROR(DATEVALUE(M40)+2,"")))</f>
        <v/>
      </c>
      <c r="Z40" s="29" t="n"/>
      <c r="AA40" s="29" t="n"/>
      <c r="AB40" s="29" t="n"/>
      <c r="AC40" s="29" t="n"/>
      <c r="AD40" s="30">
        <f>IF(OR(B40="",C40=""),"",HYPERLINK("https://wa.me/"&amp;IF(LEN(REGEXREPLACE(""&amp;C40,"[^0-9]",""))=8,"852"&amp;REGEXREPLACE(""&amp;C40,"[^0-9]",""),REGEXREPLACE(""&amp;C40,"[^0-9]",""))&amp;"?text="&amp;SUBSTITUTE(SUBSTITUTE(SUBSTITUTE(SUBSTITUTE(SUBSTITUTE(SUBSTITUTE(SUBSTITUTE('⚙️ 設定'!$B$5,"{N}",ENCODEURL(B40)),"{D}",ENCODEURL(I40)),"{K}",ENCODEURL(IFERROR(TEXT(K40,"d/m"),IFERROR(TEXT(DATEVALUE(K40),"d/m"),"—")))),"{M}",ENCODEURL(IFERROR(TEXT(M40,"d/m"),IFERROR(TEXT(DATEVALUE(M40),"d/m"),"—")))),"{P}",ENCODEURL(IFERROR(TEXT(T40,"#,##0"),"—"))),"{Y}",ENCODEURL('⚙️ 設定'!$B$3)),"{S}",ENCODEURL('⚙️ 設定'!$B$2)),"💰 追保費"))</f>
        <v/>
      </c>
      <c r="AE40" s="31">
        <f>IF(OR(B40="",C40=""),"",HYPERLINK("https://wa.me/"&amp;IF(LEN(REGEXREPLACE(""&amp;C40,"[^0-9]",""))=8,"852"&amp;REGEXREPLACE(""&amp;C40,"[^0-9]",""),REGEXREPLACE(""&amp;C40,"[^0-9]",""))&amp;"?text="&amp;SUBSTITUTE(SUBSTITUTE(SUBSTITUTE(SUBSTITUTE(SUBSTITUTE(SUBSTITUTE(SUBSTITUTE('⚙️ 設定'!$B$7,"{N}",ENCODEURL(B40)),"{D}",ENCODEURL(I40)),"{K}",ENCODEURL(IFERROR(TEXT(K40,"d/m"),IFERROR(TEXT(DATEVALUE(K40),"d/m"),"—")))),"{M}",ENCODEURL(IFERROR(TEXT(M40,"d/m"),IFERROR(TEXT(DATEVALUE(M40),"d/m"),"—")))),"{P}",ENCODEURL(IFERROR(TEXT(T40,"#,##0"),"—"))),"{Y}",ENCODEURL('⚙️ 設定'!$B$3)),"{S}",ENCODEURL('⚙️ 設定'!$B$2)),"✈️ 出發前"))</f>
        <v/>
      </c>
      <c r="AF40" s="32">
        <f>IF(OR(B40="",C40=""),"",HYPERLINK("https://wa.me/"&amp;IF(LEN(REGEXREPLACE(""&amp;C40,"[^0-9]",""))=8,"852"&amp;REGEXREPLACE(""&amp;C40,"[^0-9]",""),REGEXREPLACE(""&amp;C40,"[^0-9]",""))&amp;"?text="&amp;SUBSTITUTE(SUBSTITUTE(SUBSTITUTE(SUBSTITUTE(SUBSTITUTE(SUBSTITUTE(SUBSTITUTE('⚙️ 設定'!$B$9,"{N}",ENCODEURL(B40)),"{D}",ENCODEURL(I40)),"{K}",ENCODEURL(IFERROR(TEXT(K40,"d/m"),IFERROR(TEXT(DATEVALUE(K40),"d/m"),"—")))),"{M}",ENCODEURL(IFERROR(TEXT(M40,"d/m"),IFERROR(TEXT(DATEVALUE(M40),"d/m"),"—")))),"{P}",ENCODEURL(IFERROR(TEXT(T40,"#,##0"),"—"))),"{Y}",ENCODEURL('⚙️ 設定'!$B$3)),"{S}",ENCODEURL('⚙️ 設定'!$B$2)),"🏠 回港後"))</f>
        <v/>
      </c>
    </row>
    <row r="41">
      <c r="A41" s="6" t="n"/>
      <c r="K41" s="6" t="n"/>
      <c r="M41" s="6" t="n"/>
      <c r="T41" s="33" t="n"/>
      <c r="U41" s="34" t="n"/>
      <c r="V41" s="29" t="n"/>
      <c r="W41" s="27">
        <f>IF(K41="","",IF(ISNUMBER(K41),K41-2,IFERROR(DATEVALUE(K41)-2,"")))</f>
        <v/>
      </c>
      <c r="X41" s="29" t="n"/>
      <c r="Y41" s="27">
        <f>IF(M41="","",IF(ISNUMBER(M41),M41+2,IFERROR(DATEVALUE(M41)+2,"")))</f>
        <v/>
      </c>
      <c r="Z41" s="29" t="n"/>
      <c r="AA41" s="29" t="n"/>
      <c r="AB41" s="29" t="n"/>
      <c r="AC41" s="29" t="n"/>
      <c r="AD41" s="30">
        <f>IF(OR(B41="",C41=""),"",HYPERLINK("https://wa.me/"&amp;IF(LEN(REGEXREPLACE(""&amp;C41,"[^0-9]",""))=8,"852"&amp;REGEXREPLACE(""&amp;C41,"[^0-9]",""),REGEXREPLACE(""&amp;C41,"[^0-9]",""))&amp;"?text="&amp;SUBSTITUTE(SUBSTITUTE(SUBSTITUTE(SUBSTITUTE(SUBSTITUTE(SUBSTITUTE(SUBSTITUTE('⚙️ 設定'!$B$5,"{N}",ENCODEURL(B41)),"{D}",ENCODEURL(I41)),"{K}",ENCODEURL(IFERROR(TEXT(K41,"d/m"),IFERROR(TEXT(DATEVALUE(K41),"d/m"),"—")))),"{M}",ENCODEURL(IFERROR(TEXT(M41,"d/m"),IFERROR(TEXT(DATEVALUE(M41),"d/m"),"—")))),"{P}",ENCODEURL(IFERROR(TEXT(T41,"#,##0"),"—"))),"{Y}",ENCODEURL('⚙️ 設定'!$B$3)),"{S}",ENCODEURL('⚙️ 設定'!$B$2)),"💰 追保費"))</f>
        <v/>
      </c>
      <c r="AE41" s="31">
        <f>IF(OR(B41="",C41=""),"",HYPERLINK("https://wa.me/"&amp;IF(LEN(REGEXREPLACE(""&amp;C41,"[^0-9]",""))=8,"852"&amp;REGEXREPLACE(""&amp;C41,"[^0-9]",""),REGEXREPLACE(""&amp;C41,"[^0-9]",""))&amp;"?text="&amp;SUBSTITUTE(SUBSTITUTE(SUBSTITUTE(SUBSTITUTE(SUBSTITUTE(SUBSTITUTE(SUBSTITUTE('⚙️ 設定'!$B$7,"{N}",ENCODEURL(B41)),"{D}",ENCODEURL(I41)),"{K}",ENCODEURL(IFERROR(TEXT(K41,"d/m"),IFERROR(TEXT(DATEVALUE(K41),"d/m"),"—")))),"{M}",ENCODEURL(IFERROR(TEXT(M41,"d/m"),IFERROR(TEXT(DATEVALUE(M41),"d/m"),"—")))),"{P}",ENCODEURL(IFERROR(TEXT(T41,"#,##0"),"—"))),"{Y}",ENCODEURL('⚙️ 設定'!$B$3)),"{S}",ENCODEURL('⚙️ 設定'!$B$2)),"✈️ 出發前"))</f>
        <v/>
      </c>
      <c r="AF41" s="32">
        <f>IF(OR(B41="",C41=""),"",HYPERLINK("https://wa.me/"&amp;IF(LEN(REGEXREPLACE(""&amp;C41,"[^0-9]",""))=8,"852"&amp;REGEXREPLACE(""&amp;C41,"[^0-9]",""),REGEXREPLACE(""&amp;C41,"[^0-9]",""))&amp;"?text="&amp;SUBSTITUTE(SUBSTITUTE(SUBSTITUTE(SUBSTITUTE(SUBSTITUTE(SUBSTITUTE(SUBSTITUTE('⚙️ 設定'!$B$9,"{N}",ENCODEURL(B41)),"{D}",ENCODEURL(I41)),"{K}",ENCODEURL(IFERROR(TEXT(K41,"d/m"),IFERROR(TEXT(DATEVALUE(K41),"d/m"),"—")))),"{M}",ENCODEURL(IFERROR(TEXT(M41,"d/m"),IFERROR(TEXT(DATEVALUE(M41),"d/m"),"—")))),"{P}",ENCODEURL(IFERROR(TEXT(T41,"#,##0"),"—"))),"{Y}",ENCODEURL('⚙️ 設定'!$B$3)),"{S}",ENCODEURL('⚙️ 設定'!$B$2)),"🏠 回港後"))</f>
        <v/>
      </c>
    </row>
    <row r="42">
      <c r="A42" s="6" t="n"/>
      <c r="K42" s="6" t="n"/>
      <c r="M42" s="6" t="n"/>
      <c r="T42" s="33" t="n"/>
      <c r="U42" s="34" t="n"/>
      <c r="V42" s="29" t="n"/>
      <c r="W42" s="27">
        <f>IF(K42="","",IF(ISNUMBER(K42),K42-2,IFERROR(DATEVALUE(K42)-2,"")))</f>
        <v/>
      </c>
      <c r="X42" s="29" t="n"/>
      <c r="Y42" s="27">
        <f>IF(M42="","",IF(ISNUMBER(M42),M42+2,IFERROR(DATEVALUE(M42)+2,"")))</f>
        <v/>
      </c>
      <c r="Z42" s="29" t="n"/>
      <c r="AA42" s="29" t="n"/>
      <c r="AB42" s="29" t="n"/>
      <c r="AC42" s="29" t="n"/>
      <c r="AD42" s="30">
        <f>IF(OR(B42="",C42=""),"",HYPERLINK("https://wa.me/"&amp;IF(LEN(REGEXREPLACE(""&amp;C42,"[^0-9]",""))=8,"852"&amp;REGEXREPLACE(""&amp;C42,"[^0-9]",""),REGEXREPLACE(""&amp;C42,"[^0-9]",""))&amp;"?text="&amp;SUBSTITUTE(SUBSTITUTE(SUBSTITUTE(SUBSTITUTE(SUBSTITUTE(SUBSTITUTE(SUBSTITUTE('⚙️ 設定'!$B$5,"{N}",ENCODEURL(B42)),"{D}",ENCODEURL(I42)),"{K}",ENCODEURL(IFERROR(TEXT(K42,"d/m"),IFERROR(TEXT(DATEVALUE(K42),"d/m"),"—")))),"{M}",ENCODEURL(IFERROR(TEXT(M42,"d/m"),IFERROR(TEXT(DATEVALUE(M42),"d/m"),"—")))),"{P}",ENCODEURL(IFERROR(TEXT(T42,"#,##0"),"—"))),"{Y}",ENCODEURL('⚙️ 設定'!$B$3)),"{S}",ENCODEURL('⚙️ 設定'!$B$2)),"💰 追保費"))</f>
        <v/>
      </c>
      <c r="AE42" s="31">
        <f>IF(OR(B42="",C42=""),"",HYPERLINK("https://wa.me/"&amp;IF(LEN(REGEXREPLACE(""&amp;C42,"[^0-9]",""))=8,"852"&amp;REGEXREPLACE(""&amp;C42,"[^0-9]",""),REGEXREPLACE(""&amp;C42,"[^0-9]",""))&amp;"?text="&amp;SUBSTITUTE(SUBSTITUTE(SUBSTITUTE(SUBSTITUTE(SUBSTITUTE(SUBSTITUTE(SUBSTITUTE('⚙️ 設定'!$B$7,"{N}",ENCODEURL(B42)),"{D}",ENCODEURL(I42)),"{K}",ENCODEURL(IFERROR(TEXT(K42,"d/m"),IFERROR(TEXT(DATEVALUE(K42),"d/m"),"—")))),"{M}",ENCODEURL(IFERROR(TEXT(M42,"d/m"),IFERROR(TEXT(DATEVALUE(M42),"d/m"),"—")))),"{P}",ENCODEURL(IFERROR(TEXT(T42,"#,##0"),"—"))),"{Y}",ENCODEURL('⚙️ 設定'!$B$3)),"{S}",ENCODEURL('⚙️ 設定'!$B$2)),"✈️ 出發前"))</f>
        <v/>
      </c>
      <c r="AF42" s="32">
        <f>IF(OR(B42="",C42=""),"",HYPERLINK("https://wa.me/"&amp;IF(LEN(REGEXREPLACE(""&amp;C42,"[^0-9]",""))=8,"852"&amp;REGEXREPLACE(""&amp;C42,"[^0-9]",""),REGEXREPLACE(""&amp;C42,"[^0-9]",""))&amp;"?text="&amp;SUBSTITUTE(SUBSTITUTE(SUBSTITUTE(SUBSTITUTE(SUBSTITUTE(SUBSTITUTE(SUBSTITUTE('⚙️ 設定'!$B$9,"{N}",ENCODEURL(B42)),"{D}",ENCODEURL(I42)),"{K}",ENCODEURL(IFERROR(TEXT(K42,"d/m"),IFERROR(TEXT(DATEVALUE(K42),"d/m"),"—")))),"{M}",ENCODEURL(IFERROR(TEXT(M42,"d/m"),IFERROR(TEXT(DATEVALUE(M42),"d/m"),"—")))),"{P}",ENCODEURL(IFERROR(TEXT(T42,"#,##0"),"—"))),"{Y}",ENCODEURL('⚙️ 設定'!$B$3)),"{S}",ENCODEURL('⚙️ 設定'!$B$2)),"🏠 回港後"))</f>
        <v/>
      </c>
    </row>
    <row r="43">
      <c r="A43" s="6" t="n"/>
      <c r="K43" s="6" t="n"/>
      <c r="M43" s="6" t="n"/>
      <c r="T43" s="33" t="n"/>
      <c r="U43" s="34" t="n"/>
      <c r="V43" s="29" t="n"/>
      <c r="W43" s="27">
        <f>IF(K43="","",IF(ISNUMBER(K43),K43-2,IFERROR(DATEVALUE(K43)-2,"")))</f>
        <v/>
      </c>
      <c r="X43" s="29" t="n"/>
      <c r="Y43" s="27">
        <f>IF(M43="","",IF(ISNUMBER(M43),M43+2,IFERROR(DATEVALUE(M43)+2,"")))</f>
        <v/>
      </c>
      <c r="Z43" s="29" t="n"/>
      <c r="AA43" s="29" t="n"/>
      <c r="AB43" s="29" t="n"/>
      <c r="AC43" s="29" t="n"/>
      <c r="AD43" s="30">
        <f>IF(OR(B43="",C43=""),"",HYPERLINK("https://wa.me/"&amp;IF(LEN(REGEXREPLACE(""&amp;C43,"[^0-9]",""))=8,"852"&amp;REGEXREPLACE(""&amp;C43,"[^0-9]",""),REGEXREPLACE(""&amp;C43,"[^0-9]",""))&amp;"?text="&amp;SUBSTITUTE(SUBSTITUTE(SUBSTITUTE(SUBSTITUTE(SUBSTITUTE(SUBSTITUTE(SUBSTITUTE('⚙️ 設定'!$B$5,"{N}",ENCODEURL(B43)),"{D}",ENCODEURL(I43)),"{K}",ENCODEURL(IFERROR(TEXT(K43,"d/m"),IFERROR(TEXT(DATEVALUE(K43),"d/m"),"—")))),"{M}",ENCODEURL(IFERROR(TEXT(M43,"d/m"),IFERROR(TEXT(DATEVALUE(M43),"d/m"),"—")))),"{P}",ENCODEURL(IFERROR(TEXT(T43,"#,##0"),"—"))),"{Y}",ENCODEURL('⚙️ 設定'!$B$3)),"{S}",ENCODEURL('⚙️ 設定'!$B$2)),"💰 追保費"))</f>
        <v/>
      </c>
      <c r="AE43" s="31">
        <f>IF(OR(B43="",C43=""),"",HYPERLINK("https://wa.me/"&amp;IF(LEN(REGEXREPLACE(""&amp;C43,"[^0-9]",""))=8,"852"&amp;REGEXREPLACE(""&amp;C43,"[^0-9]",""),REGEXREPLACE(""&amp;C43,"[^0-9]",""))&amp;"?text="&amp;SUBSTITUTE(SUBSTITUTE(SUBSTITUTE(SUBSTITUTE(SUBSTITUTE(SUBSTITUTE(SUBSTITUTE('⚙️ 設定'!$B$7,"{N}",ENCODEURL(B43)),"{D}",ENCODEURL(I43)),"{K}",ENCODEURL(IFERROR(TEXT(K43,"d/m"),IFERROR(TEXT(DATEVALUE(K43),"d/m"),"—")))),"{M}",ENCODEURL(IFERROR(TEXT(M43,"d/m"),IFERROR(TEXT(DATEVALUE(M43),"d/m"),"—")))),"{P}",ENCODEURL(IFERROR(TEXT(T43,"#,##0"),"—"))),"{Y}",ENCODEURL('⚙️ 設定'!$B$3)),"{S}",ENCODEURL('⚙️ 設定'!$B$2)),"✈️ 出發前"))</f>
        <v/>
      </c>
      <c r="AF43" s="32">
        <f>IF(OR(B43="",C43=""),"",HYPERLINK("https://wa.me/"&amp;IF(LEN(REGEXREPLACE(""&amp;C43,"[^0-9]",""))=8,"852"&amp;REGEXREPLACE(""&amp;C43,"[^0-9]",""),REGEXREPLACE(""&amp;C43,"[^0-9]",""))&amp;"?text="&amp;SUBSTITUTE(SUBSTITUTE(SUBSTITUTE(SUBSTITUTE(SUBSTITUTE(SUBSTITUTE(SUBSTITUTE('⚙️ 設定'!$B$9,"{N}",ENCODEURL(B43)),"{D}",ENCODEURL(I43)),"{K}",ENCODEURL(IFERROR(TEXT(K43,"d/m"),IFERROR(TEXT(DATEVALUE(K43),"d/m"),"—")))),"{M}",ENCODEURL(IFERROR(TEXT(M43,"d/m"),IFERROR(TEXT(DATEVALUE(M43),"d/m"),"—")))),"{P}",ENCODEURL(IFERROR(TEXT(T43,"#,##0"),"—"))),"{Y}",ENCODEURL('⚙️ 設定'!$B$3)),"{S}",ENCODEURL('⚙️ 設定'!$B$2)),"🏠 回港後"))</f>
        <v/>
      </c>
    </row>
    <row r="44">
      <c r="A44" s="6" t="n"/>
      <c r="K44" s="6" t="n"/>
      <c r="M44" s="6" t="n"/>
      <c r="T44" s="33" t="n"/>
      <c r="U44" s="34" t="n"/>
      <c r="V44" s="29" t="n"/>
      <c r="W44" s="27">
        <f>IF(K44="","",IF(ISNUMBER(K44),K44-2,IFERROR(DATEVALUE(K44)-2,"")))</f>
        <v/>
      </c>
      <c r="X44" s="29" t="n"/>
      <c r="Y44" s="27">
        <f>IF(M44="","",IF(ISNUMBER(M44),M44+2,IFERROR(DATEVALUE(M44)+2,"")))</f>
        <v/>
      </c>
      <c r="Z44" s="29" t="n"/>
      <c r="AA44" s="29" t="n"/>
      <c r="AB44" s="29" t="n"/>
      <c r="AC44" s="29" t="n"/>
      <c r="AD44" s="30">
        <f>IF(OR(B44="",C44=""),"",HYPERLINK("https://wa.me/"&amp;IF(LEN(REGEXREPLACE(""&amp;C44,"[^0-9]",""))=8,"852"&amp;REGEXREPLACE(""&amp;C44,"[^0-9]",""),REGEXREPLACE(""&amp;C44,"[^0-9]",""))&amp;"?text="&amp;SUBSTITUTE(SUBSTITUTE(SUBSTITUTE(SUBSTITUTE(SUBSTITUTE(SUBSTITUTE(SUBSTITUTE('⚙️ 設定'!$B$5,"{N}",ENCODEURL(B44)),"{D}",ENCODEURL(I44)),"{K}",ENCODEURL(IFERROR(TEXT(K44,"d/m"),IFERROR(TEXT(DATEVALUE(K44),"d/m"),"—")))),"{M}",ENCODEURL(IFERROR(TEXT(M44,"d/m"),IFERROR(TEXT(DATEVALUE(M44),"d/m"),"—")))),"{P}",ENCODEURL(IFERROR(TEXT(T44,"#,##0"),"—"))),"{Y}",ENCODEURL('⚙️ 設定'!$B$3)),"{S}",ENCODEURL('⚙️ 設定'!$B$2)),"💰 追保費"))</f>
        <v/>
      </c>
      <c r="AE44" s="31">
        <f>IF(OR(B44="",C44=""),"",HYPERLINK("https://wa.me/"&amp;IF(LEN(REGEXREPLACE(""&amp;C44,"[^0-9]",""))=8,"852"&amp;REGEXREPLACE(""&amp;C44,"[^0-9]",""),REGEXREPLACE(""&amp;C44,"[^0-9]",""))&amp;"?text="&amp;SUBSTITUTE(SUBSTITUTE(SUBSTITUTE(SUBSTITUTE(SUBSTITUTE(SUBSTITUTE(SUBSTITUTE('⚙️ 設定'!$B$7,"{N}",ENCODEURL(B44)),"{D}",ENCODEURL(I44)),"{K}",ENCODEURL(IFERROR(TEXT(K44,"d/m"),IFERROR(TEXT(DATEVALUE(K44),"d/m"),"—")))),"{M}",ENCODEURL(IFERROR(TEXT(M44,"d/m"),IFERROR(TEXT(DATEVALUE(M44),"d/m"),"—")))),"{P}",ENCODEURL(IFERROR(TEXT(T44,"#,##0"),"—"))),"{Y}",ENCODEURL('⚙️ 設定'!$B$3)),"{S}",ENCODEURL('⚙️ 設定'!$B$2)),"✈️ 出發前"))</f>
        <v/>
      </c>
      <c r="AF44" s="32">
        <f>IF(OR(B44="",C44=""),"",HYPERLINK("https://wa.me/"&amp;IF(LEN(REGEXREPLACE(""&amp;C44,"[^0-9]",""))=8,"852"&amp;REGEXREPLACE(""&amp;C44,"[^0-9]",""),REGEXREPLACE(""&amp;C44,"[^0-9]",""))&amp;"?text="&amp;SUBSTITUTE(SUBSTITUTE(SUBSTITUTE(SUBSTITUTE(SUBSTITUTE(SUBSTITUTE(SUBSTITUTE('⚙️ 設定'!$B$9,"{N}",ENCODEURL(B44)),"{D}",ENCODEURL(I44)),"{K}",ENCODEURL(IFERROR(TEXT(K44,"d/m"),IFERROR(TEXT(DATEVALUE(K44),"d/m"),"—")))),"{M}",ENCODEURL(IFERROR(TEXT(M44,"d/m"),IFERROR(TEXT(DATEVALUE(M44),"d/m"),"—")))),"{P}",ENCODEURL(IFERROR(TEXT(T44,"#,##0"),"—"))),"{Y}",ENCODEURL('⚙️ 設定'!$B$3)),"{S}",ENCODEURL('⚙️ 設定'!$B$2)),"🏠 回港後"))</f>
        <v/>
      </c>
    </row>
    <row r="45">
      <c r="A45" s="6" t="n"/>
      <c r="K45" s="6" t="n"/>
      <c r="M45" s="6" t="n"/>
      <c r="T45" s="33" t="n"/>
      <c r="U45" s="34" t="n"/>
      <c r="V45" s="29" t="n"/>
      <c r="W45" s="27">
        <f>IF(K45="","",IF(ISNUMBER(K45),K45-2,IFERROR(DATEVALUE(K45)-2,"")))</f>
        <v/>
      </c>
      <c r="X45" s="29" t="n"/>
      <c r="Y45" s="27">
        <f>IF(M45="","",IF(ISNUMBER(M45),M45+2,IFERROR(DATEVALUE(M45)+2,"")))</f>
        <v/>
      </c>
      <c r="Z45" s="29" t="n"/>
      <c r="AA45" s="29" t="n"/>
      <c r="AB45" s="29" t="n"/>
      <c r="AC45" s="29" t="n"/>
      <c r="AD45" s="30">
        <f>IF(OR(B45="",C45=""),"",HYPERLINK("https://wa.me/"&amp;IF(LEN(REGEXREPLACE(""&amp;C45,"[^0-9]",""))=8,"852"&amp;REGEXREPLACE(""&amp;C45,"[^0-9]",""),REGEXREPLACE(""&amp;C45,"[^0-9]",""))&amp;"?text="&amp;SUBSTITUTE(SUBSTITUTE(SUBSTITUTE(SUBSTITUTE(SUBSTITUTE(SUBSTITUTE(SUBSTITUTE('⚙️ 設定'!$B$5,"{N}",ENCODEURL(B45)),"{D}",ENCODEURL(I45)),"{K}",ENCODEURL(IFERROR(TEXT(K45,"d/m"),IFERROR(TEXT(DATEVALUE(K45),"d/m"),"—")))),"{M}",ENCODEURL(IFERROR(TEXT(M45,"d/m"),IFERROR(TEXT(DATEVALUE(M45),"d/m"),"—")))),"{P}",ENCODEURL(IFERROR(TEXT(T45,"#,##0"),"—"))),"{Y}",ENCODEURL('⚙️ 設定'!$B$3)),"{S}",ENCODEURL('⚙️ 設定'!$B$2)),"💰 追保費"))</f>
        <v/>
      </c>
      <c r="AE45" s="31">
        <f>IF(OR(B45="",C45=""),"",HYPERLINK("https://wa.me/"&amp;IF(LEN(REGEXREPLACE(""&amp;C45,"[^0-9]",""))=8,"852"&amp;REGEXREPLACE(""&amp;C45,"[^0-9]",""),REGEXREPLACE(""&amp;C45,"[^0-9]",""))&amp;"?text="&amp;SUBSTITUTE(SUBSTITUTE(SUBSTITUTE(SUBSTITUTE(SUBSTITUTE(SUBSTITUTE(SUBSTITUTE('⚙️ 設定'!$B$7,"{N}",ENCODEURL(B45)),"{D}",ENCODEURL(I45)),"{K}",ENCODEURL(IFERROR(TEXT(K45,"d/m"),IFERROR(TEXT(DATEVALUE(K45),"d/m"),"—")))),"{M}",ENCODEURL(IFERROR(TEXT(M45,"d/m"),IFERROR(TEXT(DATEVALUE(M45),"d/m"),"—")))),"{P}",ENCODEURL(IFERROR(TEXT(T45,"#,##0"),"—"))),"{Y}",ENCODEURL('⚙️ 設定'!$B$3)),"{S}",ENCODEURL('⚙️ 設定'!$B$2)),"✈️ 出發前"))</f>
        <v/>
      </c>
      <c r="AF45" s="32">
        <f>IF(OR(B45="",C45=""),"",HYPERLINK("https://wa.me/"&amp;IF(LEN(REGEXREPLACE(""&amp;C45,"[^0-9]",""))=8,"852"&amp;REGEXREPLACE(""&amp;C45,"[^0-9]",""),REGEXREPLACE(""&amp;C45,"[^0-9]",""))&amp;"?text="&amp;SUBSTITUTE(SUBSTITUTE(SUBSTITUTE(SUBSTITUTE(SUBSTITUTE(SUBSTITUTE(SUBSTITUTE('⚙️ 設定'!$B$9,"{N}",ENCODEURL(B45)),"{D}",ENCODEURL(I45)),"{K}",ENCODEURL(IFERROR(TEXT(K45,"d/m"),IFERROR(TEXT(DATEVALUE(K45),"d/m"),"—")))),"{M}",ENCODEURL(IFERROR(TEXT(M45,"d/m"),IFERROR(TEXT(DATEVALUE(M45),"d/m"),"—")))),"{P}",ENCODEURL(IFERROR(TEXT(T45,"#,##0"),"—"))),"{Y}",ENCODEURL('⚙️ 設定'!$B$3)),"{S}",ENCODEURL('⚙️ 設定'!$B$2)),"🏠 回港後"))</f>
        <v/>
      </c>
    </row>
    <row r="46">
      <c r="A46" s="6" t="n"/>
      <c r="K46" s="6" t="n"/>
      <c r="M46" s="6" t="n"/>
      <c r="T46" s="33" t="n"/>
      <c r="U46" s="34" t="n"/>
      <c r="V46" s="29" t="n"/>
      <c r="W46" s="27">
        <f>IF(K46="","",IF(ISNUMBER(K46),K46-2,IFERROR(DATEVALUE(K46)-2,"")))</f>
        <v/>
      </c>
      <c r="X46" s="29" t="n"/>
      <c r="Y46" s="27">
        <f>IF(M46="","",IF(ISNUMBER(M46),M46+2,IFERROR(DATEVALUE(M46)+2,"")))</f>
        <v/>
      </c>
      <c r="Z46" s="29" t="n"/>
      <c r="AA46" s="29" t="n"/>
      <c r="AB46" s="29" t="n"/>
      <c r="AC46" s="29" t="n"/>
      <c r="AD46" s="30">
        <f>IF(OR(B46="",C46=""),"",HYPERLINK("https://wa.me/"&amp;IF(LEN(REGEXREPLACE(""&amp;C46,"[^0-9]",""))=8,"852"&amp;REGEXREPLACE(""&amp;C46,"[^0-9]",""),REGEXREPLACE(""&amp;C46,"[^0-9]",""))&amp;"?text="&amp;SUBSTITUTE(SUBSTITUTE(SUBSTITUTE(SUBSTITUTE(SUBSTITUTE(SUBSTITUTE(SUBSTITUTE('⚙️ 設定'!$B$5,"{N}",ENCODEURL(B46)),"{D}",ENCODEURL(I46)),"{K}",ENCODEURL(IFERROR(TEXT(K46,"d/m"),IFERROR(TEXT(DATEVALUE(K46),"d/m"),"—")))),"{M}",ENCODEURL(IFERROR(TEXT(M46,"d/m"),IFERROR(TEXT(DATEVALUE(M46),"d/m"),"—")))),"{P}",ENCODEURL(IFERROR(TEXT(T46,"#,##0"),"—"))),"{Y}",ENCODEURL('⚙️ 設定'!$B$3)),"{S}",ENCODEURL('⚙️ 設定'!$B$2)),"💰 追保費"))</f>
        <v/>
      </c>
      <c r="AE46" s="31">
        <f>IF(OR(B46="",C46=""),"",HYPERLINK("https://wa.me/"&amp;IF(LEN(REGEXREPLACE(""&amp;C46,"[^0-9]",""))=8,"852"&amp;REGEXREPLACE(""&amp;C46,"[^0-9]",""),REGEXREPLACE(""&amp;C46,"[^0-9]",""))&amp;"?text="&amp;SUBSTITUTE(SUBSTITUTE(SUBSTITUTE(SUBSTITUTE(SUBSTITUTE(SUBSTITUTE(SUBSTITUTE('⚙️ 設定'!$B$7,"{N}",ENCODEURL(B46)),"{D}",ENCODEURL(I46)),"{K}",ENCODEURL(IFERROR(TEXT(K46,"d/m"),IFERROR(TEXT(DATEVALUE(K46),"d/m"),"—")))),"{M}",ENCODEURL(IFERROR(TEXT(M46,"d/m"),IFERROR(TEXT(DATEVALUE(M46),"d/m"),"—")))),"{P}",ENCODEURL(IFERROR(TEXT(T46,"#,##0"),"—"))),"{Y}",ENCODEURL('⚙️ 設定'!$B$3)),"{S}",ENCODEURL('⚙️ 設定'!$B$2)),"✈️ 出發前"))</f>
        <v/>
      </c>
      <c r="AF46" s="32">
        <f>IF(OR(B46="",C46=""),"",HYPERLINK("https://wa.me/"&amp;IF(LEN(REGEXREPLACE(""&amp;C46,"[^0-9]",""))=8,"852"&amp;REGEXREPLACE(""&amp;C46,"[^0-9]",""),REGEXREPLACE(""&amp;C46,"[^0-9]",""))&amp;"?text="&amp;SUBSTITUTE(SUBSTITUTE(SUBSTITUTE(SUBSTITUTE(SUBSTITUTE(SUBSTITUTE(SUBSTITUTE('⚙️ 設定'!$B$9,"{N}",ENCODEURL(B46)),"{D}",ENCODEURL(I46)),"{K}",ENCODEURL(IFERROR(TEXT(K46,"d/m"),IFERROR(TEXT(DATEVALUE(K46),"d/m"),"—")))),"{M}",ENCODEURL(IFERROR(TEXT(M46,"d/m"),IFERROR(TEXT(DATEVALUE(M46),"d/m"),"—")))),"{P}",ENCODEURL(IFERROR(TEXT(T46,"#,##0"),"—"))),"{Y}",ENCODEURL('⚙️ 設定'!$B$3)),"{S}",ENCODEURL('⚙️ 設定'!$B$2)),"🏠 回港後"))</f>
        <v/>
      </c>
    </row>
    <row r="47">
      <c r="A47" s="6" t="n"/>
      <c r="K47" s="6" t="n"/>
      <c r="M47" s="6" t="n"/>
      <c r="T47" s="33" t="n"/>
      <c r="U47" s="34" t="n"/>
      <c r="V47" s="29" t="n"/>
      <c r="W47" s="27">
        <f>IF(K47="","",IF(ISNUMBER(K47),K47-2,IFERROR(DATEVALUE(K47)-2,"")))</f>
        <v/>
      </c>
      <c r="X47" s="29" t="n"/>
      <c r="Y47" s="27">
        <f>IF(M47="","",IF(ISNUMBER(M47),M47+2,IFERROR(DATEVALUE(M47)+2,"")))</f>
        <v/>
      </c>
      <c r="Z47" s="29" t="n"/>
      <c r="AA47" s="29" t="n"/>
      <c r="AB47" s="29" t="n"/>
      <c r="AC47" s="29" t="n"/>
      <c r="AD47" s="30">
        <f>IF(OR(B47="",C47=""),"",HYPERLINK("https://wa.me/"&amp;IF(LEN(REGEXREPLACE(""&amp;C47,"[^0-9]",""))=8,"852"&amp;REGEXREPLACE(""&amp;C47,"[^0-9]",""),REGEXREPLACE(""&amp;C47,"[^0-9]",""))&amp;"?text="&amp;SUBSTITUTE(SUBSTITUTE(SUBSTITUTE(SUBSTITUTE(SUBSTITUTE(SUBSTITUTE(SUBSTITUTE('⚙️ 設定'!$B$5,"{N}",ENCODEURL(B47)),"{D}",ENCODEURL(I47)),"{K}",ENCODEURL(IFERROR(TEXT(K47,"d/m"),IFERROR(TEXT(DATEVALUE(K47),"d/m"),"—")))),"{M}",ENCODEURL(IFERROR(TEXT(M47,"d/m"),IFERROR(TEXT(DATEVALUE(M47),"d/m"),"—")))),"{P}",ENCODEURL(IFERROR(TEXT(T47,"#,##0"),"—"))),"{Y}",ENCODEURL('⚙️ 設定'!$B$3)),"{S}",ENCODEURL('⚙️ 設定'!$B$2)),"💰 追保費"))</f>
        <v/>
      </c>
      <c r="AE47" s="31">
        <f>IF(OR(B47="",C47=""),"",HYPERLINK("https://wa.me/"&amp;IF(LEN(REGEXREPLACE(""&amp;C47,"[^0-9]",""))=8,"852"&amp;REGEXREPLACE(""&amp;C47,"[^0-9]",""),REGEXREPLACE(""&amp;C47,"[^0-9]",""))&amp;"?text="&amp;SUBSTITUTE(SUBSTITUTE(SUBSTITUTE(SUBSTITUTE(SUBSTITUTE(SUBSTITUTE(SUBSTITUTE('⚙️ 設定'!$B$7,"{N}",ENCODEURL(B47)),"{D}",ENCODEURL(I47)),"{K}",ENCODEURL(IFERROR(TEXT(K47,"d/m"),IFERROR(TEXT(DATEVALUE(K47),"d/m"),"—")))),"{M}",ENCODEURL(IFERROR(TEXT(M47,"d/m"),IFERROR(TEXT(DATEVALUE(M47),"d/m"),"—")))),"{P}",ENCODEURL(IFERROR(TEXT(T47,"#,##0"),"—"))),"{Y}",ENCODEURL('⚙️ 設定'!$B$3)),"{S}",ENCODEURL('⚙️ 設定'!$B$2)),"✈️ 出發前"))</f>
        <v/>
      </c>
      <c r="AF47" s="32">
        <f>IF(OR(B47="",C47=""),"",HYPERLINK("https://wa.me/"&amp;IF(LEN(REGEXREPLACE(""&amp;C47,"[^0-9]",""))=8,"852"&amp;REGEXREPLACE(""&amp;C47,"[^0-9]",""),REGEXREPLACE(""&amp;C47,"[^0-9]",""))&amp;"?text="&amp;SUBSTITUTE(SUBSTITUTE(SUBSTITUTE(SUBSTITUTE(SUBSTITUTE(SUBSTITUTE(SUBSTITUTE('⚙️ 設定'!$B$9,"{N}",ENCODEURL(B47)),"{D}",ENCODEURL(I47)),"{K}",ENCODEURL(IFERROR(TEXT(K47,"d/m"),IFERROR(TEXT(DATEVALUE(K47),"d/m"),"—")))),"{M}",ENCODEURL(IFERROR(TEXT(M47,"d/m"),IFERROR(TEXT(DATEVALUE(M47),"d/m"),"—")))),"{P}",ENCODEURL(IFERROR(TEXT(T47,"#,##0"),"—"))),"{Y}",ENCODEURL('⚙️ 設定'!$B$3)),"{S}",ENCODEURL('⚙️ 設定'!$B$2)),"🏠 回港後"))</f>
        <v/>
      </c>
    </row>
    <row r="48">
      <c r="A48" s="6" t="n"/>
      <c r="K48" s="6" t="n"/>
      <c r="M48" s="6" t="n"/>
      <c r="T48" s="33" t="n"/>
      <c r="U48" s="34" t="n"/>
      <c r="V48" s="29" t="n"/>
      <c r="W48" s="27">
        <f>IF(K48="","",IF(ISNUMBER(K48),K48-2,IFERROR(DATEVALUE(K48)-2,"")))</f>
        <v/>
      </c>
      <c r="X48" s="29" t="n"/>
      <c r="Y48" s="27">
        <f>IF(M48="","",IF(ISNUMBER(M48),M48+2,IFERROR(DATEVALUE(M48)+2,"")))</f>
        <v/>
      </c>
      <c r="Z48" s="29" t="n"/>
      <c r="AA48" s="29" t="n"/>
      <c r="AB48" s="29" t="n"/>
      <c r="AC48" s="29" t="n"/>
      <c r="AD48" s="30">
        <f>IF(OR(B48="",C48=""),"",HYPERLINK("https://wa.me/"&amp;IF(LEN(REGEXREPLACE(""&amp;C48,"[^0-9]",""))=8,"852"&amp;REGEXREPLACE(""&amp;C48,"[^0-9]",""),REGEXREPLACE(""&amp;C48,"[^0-9]",""))&amp;"?text="&amp;SUBSTITUTE(SUBSTITUTE(SUBSTITUTE(SUBSTITUTE(SUBSTITUTE(SUBSTITUTE(SUBSTITUTE('⚙️ 設定'!$B$5,"{N}",ENCODEURL(B48)),"{D}",ENCODEURL(I48)),"{K}",ENCODEURL(IFERROR(TEXT(K48,"d/m"),IFERROR(TEXT(DATEVALUE(K48),"d/m"),"—")))),"{M}",ENCODEURL(IFERROR(TEXT(M48,"d/m"),IFERROR(TEXT(DATEVALUE(M48),"d/m"),"—")))),"{P}",ENCODEURL(IFERROR(TEXT(T48,"#,##0"),"—"))),"{Y}",ENCODEURL('⚙️ 設定'!$B$3)),"{S}",ENCODEURL('⚙️ 設定'!$B$2)),"💰 追保費"))</f>
        <v/>
      </c>
      <c r="AE48" s="31">
        <f>IF(OR(B48="",C48=""),"",HYPERLINK("https://wa.me/"&amp;IF(LEN(REGEXREPLACE(""&amp;C48,"[^0-9]",""))=8,"852"&amp;REGEXREPLACE(""&amp;C48,"[^0-9]",""),REGEXREPLACE(""&amp;C48,"[^0-9]",""))&amp;"?text="&amp;SUBSTITUTE(SUBSTITUTE(SUBSTITUTE(SUBSTITUTE(SUBSTITUTE(SUBSTITUTE(SUBSTITUTE('⚙️ 設定'!$B$7,"{N}",ENCODEURL(B48)),"{D}",ENCODEURL(I48)),"{K}",ENCODEURL(IFERROR(TEXT(K48,"d/m"),IFERROR(TEXT(DATEVALUE(K48),"d/m"),"—")))),"{M}",ENCODEURL(IFERROR(TEXT(M48,"d/m"),IFERROR(TEXT(DATEVALUE(M48),"d/m"),"—")))),"{P}",ENCODEURL(IFERROR(TEXT(T48,"#,##0"),"—"))),"{Y}",ENCODEURL('⚙️ 設定'!$B$3)),"{S}",ENCODEURL('⚙️ 設定'!$B$2)),"✈️ 出發前"))</f>
        <v/>
      </c>
      <c r="AF48" s="32">
        <f>IF(OR(B48="",C48=""),"",HYPERLINK("https://wa.me/"&amp;IF(LEN(REGEXREPLACE(""&amp;C48,"[^0-9]",""))=8,"852"&amp;REGEXREPLACE(""&amp;C48,"[^0-9]",""),REGEXREPLACE(""&amp;C48,"[^0-9]",""))&amp;"?text="&amp;SUBSTITUTE(SUBSTITUTE(SUBSTITUTE(SUBSTITUTE(SUBSTITUTE(SUBSTITUTE(SUBSTITUTE('⚙️ 設定'!$B$9,"{N}",ENCODEURL(B48)),"{D}",ENCODEURL(I48)),"{K}",ENCODEURL(IFERROR(TEXT(K48,"d/m"),IFERROR(TEXT(DATEVALUE(K48),"d/m"),"—")))),"{M}",ENCODEURL(IFERROR(TEXT(M48,"d/m"),IFERROR(TEXT(DATEVALUE(M48),"d/m"),"—")))),"{P}",ENCODEURL(IFERROR(TEXT(T48,"#,##0"),"—"))),"{Y}",ENCODEURL('⚙️ 設定'!$B$3)),"{S}",ENCODEURL('⚙️ 設定'!$B$2)),"🏠 回港後"))</f>
        <v/>
      </c>
    </row>
    <row r="49">
      <c r="A49" s="6" t="n"/>
      <c r="K49" s="6" t="n"/>
      <c r="M49" s="6" t="n"/>
      <c r="T49" s="33" t="n"/>
      <c r="U49" s="34" t="n"/>
      <c r="V49" s="29" t="n"/>
      <c r="W49" s="27">
        <f>IF(K49="","",IF(ISNUMBER(K49),K49-2,IFERROR(DATEVALUE(K49)-2,"")))</f>
        <v/>
      </c>
      <c r="X49" s="29" t="n"/>
      <c r="Y49" s="27">
        <f>IF(M49="","",IF(ISNUMBER(M49),M49+2,IFERROR(DATEVALUE(M49)+2,"")))</f>
        <v/>
      </c>
      <c r="Z49" s="29" t="n"/>
      <c r="AA49" s="29" t="n"/>
      <c r="AB49" s="29" t="n"/>
      <c r="AC49" s="29" t="n"/>
      <c r="AD49" s="30">
        <f>IF(OR(B49="",C49=""),"",HYPERLINK("https://wa.me/"&amp;IF(LEN(REGEXREPLACE(""&amp;C49,"[^0-9]",""))=8,"852"&amp;REGEXREPLACE(""&amp;C49,"[^0-9]",""),REGEXREPLACE(""&amp;C49,"[^0-9]",""))&amp;"?text="&amp;SUBSTITUTE(SUBSTITUTE(SUBSTITUTE(SUBSTITUTE(SUBSTITUTE(SUBSTITUTE(SUBSTITUTE('⚙️ 設定'!$B$5,"{N}",ENCODEURL(B49)),"{D}",ENCODEURL(I49)),"{K}",ENCODEURL(IFERROR(TEXT(K49,"d/m"),IFERROR(TEXT(DATEVALUE(K49),"d/m"),"—")))),"{M}",ENCODEURL(IFERROR(TEXT(M49,"d/m"),IFERROR(TEXT(DATEVALUE(M49),"d/m"),"—")))),"{P}",ENCODEURL(IFERROR(TEXT(T49,"#,##0"),"—"))),"{Y}",ENCODEURL('⚙️ 設定'!$B$3)),"{S}",ENCODEURL('⚙️ 設定'!$B$2)),"💰 追保費"))</f>
        <v/>
      </c>
      <c r="AE49" s="31">
        <f>IF(OR(B49="",C49=""),"",HYPERLINK("https://wa.me/"&amp;IF(LEN(REGEXREPLACE(""&amp;C49,"[^0-9]",""))=8,"852"&amp;REGEXREPLACE(""&amp;C49,"[^0-9]",""),REGEXREPLACE(""&amp;C49,"[^0-9]",""))&amp;"?text="&amp;SUBSTITUTE(SUBSTITUTE(SUBSTITUTE(SUBSTITUTE(SUBSTITUTE(SUBSTITUTE(SUBSTITUTE('⚙️ 設定'!$B$7,"{N}",ENCODEURL(B49)),"{D}",ENCODEURL(I49)),"{K}",ENCODEURL(IFERROR(TEXT(K49,"d/m"),IFERROR(TEXT(DATEVALUE(K49),"d/m"),"—")))),"{M}",ENCODEURL(IFERROR(TEXT(M49,"d/m"),IFERROR(TEXT(DATEVALUE(M49),"d/m"),"—")))),"{P}",ENCODEURL(IFERROR(TEXT(T49,"#,##0"),"—"))),"{Y}",ENCODEURL('⚙️ 設定'!$B$3)),"{S}",ENCODEURL('⚙️ 設定'!$B$2)),"✈️ 出發前"))</f>
        <v/>
      </c>
      <c r="AF49" s="32">
        <f>IF(OR(B49="",C49=""),"",HYPERLINK("https://wa.me/"&amp;IF(LEN(REGEXREPLACE(""&amp;C49,"[^0-9]",""))=8,"852"&amp;REGEXREPLACE(""&amp;C49,"[^0-9]",""),REGEXREPLACE(""&amp;C49,"[^0-9]",""))&amp;"?text="&amp;SUBSTITUTE(SUBSTITUTE(SUBSTITUTE(SUBSTITUTE(SUBSTITUTE(SUBSTITUTE(SUBSTITUTE('⚙️ 設定'!$B$9,"{N}",ENCODEURL(B49)),"{D}",ENCODEURL(I49)),"{K}",ENCODEURL(IFERROR(TEXT(K49,"d/m"),IFERROR(TEXT(DATEVALUE(K49),"d/m"),"—")))),"{M}",ENCODEURL(IFERROR(TEXT(M49,"d/m"),IFERROR(TEXT(DATEVALUE(M49),"d/m"),"—")))),"{P}",ENCODEURL(IFERROR(TEXT(T49,"#,##0"),"—"))),"{Y}",ENCODEURL('⚙️ 設定'!$B$3)),"{S}",ENCODEURL('⚙️ 設定'!$B$2)),"🏠 回港後"))</f>
        <v/>
      </c>
    </row>
    <row r="50">
      <c r="A50" s="6" t="n"/>
      <c r="K50" s="6" t="n"/>
      <c r="M50" s="6" t="n"/>
      <c r="T50" s="33" t="n"/>
      <c r="U50" s="34" t="n"/>
      <c r="V50" s="29" t="n"/>
      <c r="W50" s="27">
        <f>IF(K50="","",IF(ISNUMBER(K50),K50-2,IFERROR(DATEVALUE(K50)-2,"")))</f>
        <v/>
      </c>
      <c r="X50" s="29" t="n"/>
      <c r="Y50" s="27">
        <f>IF(M50="","",IF(ISNUMBER(M50),M50+2,IFERROR(DATEVALUE(M50)+2,"")))</f>
        <v/>
      </c>
      <c r="Z50" s="29" t="n"/>
      <c r="AA50" s="29" t="n"/>
      <c r="AB50" s="29" t="n"/>
      <c r="AC50" s="29" t="n"/>
      <c r="AD50" s="30">
        <f>IF(OR(B50="",C50=""),"",HYPERLINK("https://wa.me/"&amp;IF(LEN(REGEXREPLACE(""&amp;C50,"[^0-9]",""))=8,"852"&amp;REGEXREPLACE(""&amp;C50,"[^0-9]",""),REGEXREPLACE(""&amp;C50,"[^0-9]",""))&amp;"?text="&amp;SUBSTITUTE(SUBSTITUTE(SUBSTITUTE(SUBSTITUTE(SUBSTITUTE(SUBSTITUTE(SUBSTITUTE('⚙️ 設定'!$B$5,"{N}",ENCODEURL(B50)),"{D}",ENCODEURL(I50)),"{K}",ENCODEURL(IFERROR(TEXT(K50,"d/m"),IFERROR(TEXT(DATEVALUE(K50),"d/m"),"—")))),"{M}",ENCODEURL(IFERROR(TEXT(M50,"d/m"),IFERROR(TEXT(DATEVALUE(M50),"d/m"),"—")))),"{P}",ENCODEURL(IFERROR(TEXT(T50,"#,##0"),"—"))),"{Y}",ENCODEURL('⚙️ 設定'!$B$3)),"{S}",ENCODEURL('⚙️ 設定'!$B$2)),"💰 追保費"))</f>
        <v/>
      </c>
      <c r="AE50" s="31">
        <f>IF(OR(B50="",C50=""),"",HYPERLINK("https://wa.me/"&amp;IF(LEN(REGEXREPLACE(""&amp;C50,"[^0-9]",""))=8,"852"&amp;REGEXREPLACE(""&amp;C50,"[^0-9]",""),REGEXREPLACE(""&amp;C50,"[^0-9]",""))&amp;"?text="&amp;SUBSTITUTE(SUBSTITUTE(SUBSTITUTE(SUBSTITUTE(SUBSTITUTE(SUBSTITUTE(SUBSTITUTE('⚙️ 設定'!$B$7,"{N}",ENCODEURL(B50)),"{D}",ENCODEURL(I50)),"{K}",ENCODEURL(IFERROR(TEXT(K50,"d/m"),IFERROR(TEXT(DATEVALUE(K50),"d/m"),"—")))),"{M}",ENCODEURL(IFERROR(TEXT(M50,"d/m"),IFERROR(TEXT(DATEVALUE(M50),"d/m"),"—")))),"{P}",ENCODEURL(IFERROR(TEXT(T50,"#,##0"),"—"))),"{Y}",ENCODEURL('⚙️ 設定'!$B$3)),"{S}",ENCODEURL('⚙️ 設定'!$B$2)),"✈️ 出發前"))</f>
        <v/>
      </c>
      <c r="AF50" s="32">
        <f>IF(OR(B50="",C50=""),"",HYPERLINK("https://wa.me/"&amp;IF(LEN(REGEXREPLACE(""&amp;C50,"[^0-9]",""))=8,"852"&amp;REGEXREPLACE(""&amp;C50,"[^0-9]",""),REGEXREPLACE(""&amp;C50,"[^0-9]",""))&amp;"?text="&amp;SUBSTITUTE(SUBSTITUTE(SUBSTITUTE(SUBSTITUTE(SUBSTITUTE(SUBSTITUTE(SUBSTITUTE('⚙️ 設定'!$B$9,"{N}",ENCODEURL(B50)),"{D}",ENCODEURL(I50)),"{K}",ENCODEURL(IFERROR(TEXT(K50,"d/m"),IFERROR(TEXT(DATEVALUE(K50),"d/m"),"—")))),"{M}",ENCODEURL(IFERROR(TEXT(M50,"d/m"),IFERROR(TEXT(DATEVALUE(M50),"d/m"),"—")))),"{P}",ENCODEURL(IFERROR(TEXT(T50,"#,##0"),"—"))),"{Y}",ENCODEURL('⚙️ 設定'!$B$3)),"{S}",ENCODEURL('⚙️ 設定'!$B$2)),"🏠 回港後"))</f>
        <v/>
      </c>
    </row>
    <row r="51">
      <c r="A51" s="6" t="n"/>
      <c r="K51" s="6" t="n"/>
      <c r="M51" s="6" t="n"/>
      <c r="T51" s="33" t="n"/>
      <c r="U51" s="34" t="n"/>
      <c r="V51" s="29" t="n"/>
      <c r="W51" s="27">
        <f>IF(K51="","",IF(ISNUMBER(K51),K51-2,IFERROR(DATEVALUE(K51)-2,"")))</f>
        <v/>
      </c>
      <c r="X51" s="29" t="n"/>
      <c r="Y51" s="27">
        <f>IF(M51="","",IF(ISNUMBER(M51),M51+2,IFERROR(DATEVALUE(M51)+2,"")))</f>
        <v/>
      </c>
      <c r="Z51" s="29" t="n"/>
      <c r="AA51" s="29" t="n"/>
      <c r="AB51" s="29" t="n"/>
      <c r="AC51" s="29" t="n"/>
      <c r="AD51" s="30">
        <f>IF(OR(B51="",C51=""),"",HYPERLINK("https://wa.me/"&amp;IF(LEN(REGEXREPLACE(""&amp;C51,"[^0-9]",""))=8,"852"&amp;REGEXREPLACE(""&amp;C51,"[^0-9]",""),REGEXREPLACE(""&amp;C51,"[^0-9]",""))&amp;"?text="&amp;SUBSTITUTE(SUBSTITUTE(SUBSTITUTE(SUBSTITUTE(SUBSTITUTE(SUBSTITUTE(SUBSTITUTE('⚙️ 設定'!$B$5,"{N}",ENCODEURL(B51)),"{D}",ENCODEURL(I51)),"{K}",ENCODEURL(IFERROR(TEXT(K51,"d/m"),IFERROR(TEXT(DATEVALUE(K51),"d/m"),"—")))),"{M}",ENCODEURL(IFERROR(TEXT(M51,"d/m"),IFERROR(TEXT(DATEVALUE(M51),"d/m"),"—")))),"{P}",ENCODEURL(IFERROR(TEXT(T51,"#,##0"),"—"))),"{Y}",ENCODEURL('⚙️ 設定'!$B$3)),"{S}",ENCODEURL('⚙️ 設定'!$B$2)),"💰 追保費"))</f>
        <v/>
      </c>
      <c r="AE51" s="31">
        <f>IF(OR(B51="",C51=""),"",HYPERLINK("https://wa.me/"&amp;IF(LEN(REGEXREPLACE(""&amp;C51,"[^0-9]",""))=8,"852"&amp;REGEXREPLACE(""&amp;C51,"[^0-9]",""),REGEXREPLACE(""&amp;C51,"[^0-9]",""))&amp;"?text="&amp;SUBSTITUTE(SUBSTITUTE(SUBSTITUTE(SUBSTITUTE(SUBSTITUTE(SUBSTITUTE(SUBSTITUTE('⚙️ 設定'!$B$7,"{N}",ENCODEURL(B51)),"{D}",ENCODEURL(I51)),"{K}",ENCODEURL(IFERROR(TEXT(K51,"d/m"),IFERROR(TEXT(DATEVALUE(K51),"d/m"),"—")))),"{M}",ENCODEURL(IFERROR(TEXT(M51,"d/m"),IFERROR(TEXT(DATEVALUE(M51),"d/m"),"—")))),"{P}",ENCODEURL(IFERROR(TEXT(T51,"#,##0"),"—"))),"{Y}",ENCODEURL('⚙️ 設定'!$B$3)),"{S}",ENCODEURL('⚙️ 設定'!$B$2)),"✈️ 出發前"))</f>
        <v/>
      </c>
      <c r="AF51" s="32">
        <f>IF(OR(B51="",C51=""),"",HYPERLINK("https://wa.me/"&amp;IF(LEN(REGEXREPLACE(""&amp;C51,"[^0-9]",""))=8,"852"&amp;REGEXREPLACE(""&amp;C51,"[^0-9]",""),REGEXREPLACE(""&amp;C51,"[^0-9]",""))&amp;"?text="&amp;SUBSTITUTE(SUBSTITUTE(SUBSTITUTE(SUBSTITUTE(SUBSTITUTE(SUBSTITUTE(SUBSTITUTE('⚙️ 設定'!$B$9,"{N}",ENCODEURL(B51)),"{D}",ENCODEURL(I51)),"{K}",ENCODEURL(IFERROR(TEXT(K51,"d/m"),IFERROR(TEXT(DATEVALUE(K51),"d/m"),"—")))),"{M}",ENCODEURL(IFERROR(TEXT(M51,"d/m"),IFERROR(TEXT(DATEVALUE(M51),"d/m"),"—")))),"{P}",ENCODEURL(IFERROR(TEXT(T51,"#,##0"),"—"))),"{Y}",ENCODEURL('⚙️ 設定'!$B$3)),"{S}",ENCODEURL('⚙️ 設定'!$B$2)),"🏠 回港後"))</f>
        <v/>
      </c>
    </row>
    <row r="52">
      <c r="A52" s="6" t="n"/>
      <c r="K52" s="6" t="n"/>
      <c r="M52" s="6" t="n"/>
      <c r="T52" s="33" t="n"/>
      <c r="U52" s="34" t="n"/>
      <c r="V52" s="29" t="n"/>
      <c r="W52" s="27">
        <f>IF(K52="","",IF(ISNUMBER(K52),K52-2,IFERROR(DATEVALUE(K52)-2,"")))</f>
        <v/>
      </c>
      <c r="X52" s="29" t="n"/>
      <c r="Y52" s="27">
        <f>IF(M52="","",IF(ISNUMBER(M52),M52+2,IFERROR(DATEVALUE(M52)+2,"")))</f>
        <v/>
      </c>
      <c r="Z52" s="29" t="n"/>
      <c r="AA52" s="29" t="n"/>
      <c r="AB52" s="29" t="n"/>
      <c r="AC52" s="29" t="n"/>
      <c r="AD52" s="30">
        <f>IF(OR(B52="",C52=""),"",HYPERLINK("https://wa.me/"&amp;IF(LEN(REGEXREPLACE(""&amp;C52,"[^0-9]",""))=8,"852"&amp;REGEXREPLACE(""&amp;C52,"[^0-9]",""),REGEXREPLACE(""&amp;C52,"[^0-9]",""))&amp;"?text="&amp;SUBSTITUTE(SUBSTITUTE(SUBSTITUTE(SUBSTITUTE(SUBSTITUTE(SUBSTITUTE(SUBSTITUTE('⚙️ 設定'!$B$5,"{N}",ENCODEURL(B52)),"{D}",ENCODEURL(I52)),"{K}",ENCODEURL(IFERROR(TEXT(K52,"d/m"),IFERROR(TEXT(DATEVALUE(K52),"d/m"),"—")))),"{M}",ENCODEURL(IFERROR(TEXT(M52,"d/m"),IFERROR(TEXT(DATEVALUE(M52),"d/m"),"—")))),"{P}",ENCODEURL(IFERROR(TEXT(T52,"#,##0"),"—"))),"{Y}",ENCODEURL('⚙️ 設定'!$B$3)),"{S}",ENCODEURL('⚙️ 設定'!$B$2)),"💰 追保費"))</f>
        <v/>
      </c>
      <c r="AE52" s="31">
        <f>IF(OR(B52="",C52=""),"",HYPERLINK("https://wa.me/"&amp;IF(LEN(REGEXREPLACE(""&amp;C52,"[^0-9]",""))=8,"852"&amp;REGEXREPLACE(""&amp;C52,"[^0-9]",""),REGEXREPLACE(""&amp;C52,"[^0-9]",""))&amp;"?text="&amp;SUBSTITUTE(SUBSTITUTE(SUBSTITUTE(SUBSTITUTE(SUBSTITUTE(SUBSTITUTE(SUBSTITUTE('⚙️ 設定'!$B$7,"{N}",ENCODEURL(B52)),"{D}",ENCODEURL(I52)),"{K}",ENCODEURL(IFERROR(TEXT(K52,"d/m"),IFERROR(TEXT(DATEVALUE(K52),"d/m"),"—")))),"{M}",ENCODEURL(IFERROR(TEXT(M52,"d/m"),IFERROR(TEXT(DATEVALUE(M52),"d/m"),"—")))),"{P}",ENCODEURL(IFERROR(TEXT(T52,"#,##0"),"—"))),"{Y}",ENCODEURL('⚙️ 設定'!$B$3)),"{S}",ENCODEURL('⚙️ 設定'!$B$2)),"✈️ 出發前"))</f>
        <v/>
      </c>
      <c r="AF52" s="32">
        <f>IF(OR(B52="",C52=""),"",HYPERLINK("https://wa.me/"&amp;IF(LEN(REGEXREPLACE(""&amp;C52,"[^0-9]",""))=8,"852"&amp;REGEXREPLACE(""&amp;C52,"[^0-9]",""),REGEXREPLACE(""&amp;C52,"[^0-9]",""))&amp;"?text="&amp;SUBSTITUTE(SUBSTITUTE(SUBSTITUTE(SUBSTITUTE(SUBSTITUTE(SUBSTITUTE(SUBSTITUTE('⚙️ 設定'!$B$9,"{N}",ENCODEURL(B52)),"{D}",ENCODEURL(I52)),"{K}",ENCODEURL(IFERROR(TEXT(K52,"d/m"),IFERROR(TEXT(DATEVALUE(K52),"d/m"),"—")))),"{M}",ENCODEURL(IFERROR(TEXT(M52,"d/m"),IFERROR(TEXT(DATEVALUE(M52),"d/m"),"—")))),"{P}",ENCODEURL(IFERROR(TEXT(T52,"#,##0"),"—"))),"{Y}",ENCODEURL('⚙️ 設定'!$B$3)),"{S}",ENCODEURL('⚙️ 設定'!$B$2)),"🏠 回港後"))</f>
        <v/>
      </c>
    </row>
    <row r="53">
      <c r="A53" s="6" t="n"/>
      <c r="K53" s="6" t="n"/>
      <c r="M53" s="6" t="n"/>
      <c r="T53" s="33" t="n"/>
      <c r="U53" s="34" t="n"/>
      <c r="V53" s="29" t="n"/>
      <c r="W53" s="27">
        <f>IF(K53="","",IF(ISNUMBER(K53),K53-2,IFERROR(DATEVALUE(K53)-2,"")))</f>
        <v/>
      </c>
      <c r="X53" s="29" t="n"/>
      <c r="Y53" s="27">
        <f>IF(M53="","",IF(ISNUMBER(M53),M53+2,IFERROR(DATEVALUE(M53)+2,"")))</f>
        <v/>
      </c>
      <c r="Z53" s="29" t="n"/>
      <c r="AA53" s="29" t="n"/>
      <c r="AB53" s="29" t="n"/>
      <c r="AC53" s="29" t="n"/>
      <c r="AD53" s="30">
        <f>IF(OR(B53="",C53=""),"",HYPERLINK("https://wa.me/"&amp;IF(LEN(REGEXREPLACE(""&amp;C53,"[^0-9]",""))=8,"852"&amp;REGEXREPLACE(""&amp;C53,"[^0-9]",""),REGEXREPLACE(""&amp;C53,"[^0-9]",""))&amp;"?text="&amp;SUBSTITUTE(SUBSTITUTE(SUBSTITUTE(SUBSTITUTE(SUBSTITUTE(SUBSTITUTE(SUBSTITUTE('⚙️ 設定'!$B$5,"{N}",ENCODEURL(B53)),"{D}",ENCODEURL(I53)),"{K}",ENCODEURL(IFERROR(TEXT(K53,"d/m"),IFERROR(TEXT(DATEVALUE(K53),"d/m"),"—")))),"{M}",ENCODEURL(IFERROR(TEXT(M53,"d/m"),IFERROR(TEXT(DATEVALUE(M53),"d/m"),"—")))),"{P}",ENCODEURL(IFERROR(TEXT(T53,"#,##0"),"—"))),"{Y}",ENCODEURL('⚙️ 設定'!$B$3)),"{S}",ENCODEURL('⚙️ 設定'!$B$2)),"💰 追保費"))</f>
        <v/>
      </c>
      <c r="AE53" s="31">
        <f>IF(OR(B53="",C53=""),"",HYPERLINK("https://wa.me/"&amp;IF(LEN(REGEXREPLACE(""&amp;C53,"[^0-9]",""))=8,"852"&amp;REGEXREPLACE(""&amp;C53,"[^0-9]",""),REGEXREPLACE(""&amp;C53,"[^0-9]",""))&amp;"?text="&amp;SUBSTITUTE(SUBSTITUTE(SUBSTITUTE(SUBSTITUTE(SUBSTITUTE(SUBSTITUTE(SUBSTITUTE('⚙️ 設定'!$B$7,"{N}",ENCODEURL(B53)),"{D}",ENCODEURL(I53)),"{K}",ENCODEURL(IFERROR(TEXT(K53,"d/m"),IFERROR(TEXT(DATEVALUE(K53),"d/m"),"—")))),"{M}",ENCODEURL(IFERROR(TEXT(M53,"d/m"),IFERROR(TEXT(DATEVALUE(M53),"d/m"),"—")))),"{P}",ENCODEURL(IFERROR(TEXT(T53,"#,##0"),"—"))),"{Y}",ENCODEURL('⚙️ 設定'!$B$3)),"{S}",ENCODEURL('⚙️ 設定'!$B$2)),"✈️ 出發前"))</f>
        <v/>
      </c>
      <c r="AF53" s="32">
        <f>IF(OR(B53="",C53=""),"",HYPERLINK("https://wa.me/"&amp;IF(LEN(REGEXREPLACE(""&amp;C53,"[^0-9]",""))=8,"852"&amp;REGEXREPLACE(""&amp;C53,"[^0-9]",""),REGEXREPLACE(""&amp;C53,"[^0-9]",""))&amp;"?text="&amp;SUBSTITUTE(SUBSTITUTE(SUBSTITUTE(SUBSTITUTE(SUBSTITUTE(SUBSTITUTE(SUBSTITUTE('⚙️ 設定'!$B$9,"{N}",ENCODEURL(B53)),"{D}",ENCODEURL(I53)),"{K}",ENCODEURL(IFERROR(TEXT(K53,"d/m"),IFERROR(TEXT(DATEVALUE(K53),"d/m"),"—")))),"{M}",ENCODEURL(IFERROR(TEXT(M53,"d/m"),IFERROR(TEXT(DATEVALUE(M53),"d/m"),"—")))),"{P}",ENCODEURL(IFERROR(TEXT(T53,"#,##0"),"—"))),"{Y}",ENCODEURL('⚙️ 設定'!$B$3)),"{S}",ENCODEURL('⚙️ 設定'!$B$2)),"🏠 回港後"))</f>
        <v/>
      </c>
    </row>
    <row r="54">
      <c r="A54" s="6" t="n"/>
      <c r="K54" s="6" t="n"/>
      <c r="M54" s="6" t="n"/>
      <c r="T54" s="33" t="n"/>
      <c r="U54" s="34" t="n"/>
      <c r="V54" s="29" t="n"/>
      <c r="W54" s="27">
        <f>IF(K54="","",IF(ISNUMBER(K54),K54-2,IFERROR(DATEVALUE(K54)-2,"")))</f>
        <v/>
      </c>
      <c r="X54" s="29" t="n"/>
      <c r="Y54" s="27">
        <f>IF(M54="","",IF(ISNUMBER(M54),M54+2,IFERROR(DATEVALUE(M54)+2,"")))</f>
        <v/>
      </c>
      <c r="Z54" s="29" t="n"/>
      <c r="AA54" s="29" t="n"/>
      <c r="AB54" s="29" t="n"/>
      <c r="AC54" s="29" t="n"/>
      <c r="AD54" s="30">
        <f>IF(OR(B54="",C54=""),"",HYPERLINK("https://wa.me/"&amp;IF(LEN(REGEXREPLACE(""&amp;C54,"[^0-9]",""))=8,"852"&amp;REGEXREPLACE(""&amp;C54,"[^0-9]",""),REGEXREPLACE(""&amp;C54,"[^0-9]",""))&amp;"?text="&amp;SUBSTITUTE(SUBSTITUTE(SUBSTITUTE(SUBSTITUTE(SUBSTITUTE(SUBSTITUTE(SUBSTITUTE('⚙️ 設定'!$B$5,"{N}",ENCODEURL(B54)),"{D}",ENCODEURL(I54)),"{K}",ENCODEURL(IFERROR(TEXT(K54,"d/m"),IFERROR(TEXT(DATEVALUE(K54),"d/m"),"—")))),"{M}",ENCODEURL(IFERROR(TEXT(M54,"d/m"),IFERROR(TEXT(DATEVALUE(M54),"d/m"),"—")))),"{P}",ENCODEURL(IFERROR(TEXT(T54,"#,##0"),"—"))),"{Y}",ENCODEURL('⚙️ 設定'!$B$3)),"{S}",ENCODEURL('⚙️ 設定'!$B$2)),"💰 追保費"))</f>
        <v/>
      </c>
      <c r="AE54" s="31">
        <f>IF(OR(B54="",C54=""),"",HYPERLINK("https://wa.me/"&amp;IF(LEN(REGEXREPLACE(""&amp;C54,"[^0-9]",""))=8,"852"&amp;REGEXREPLACE(""&amp;C54,"[^0-9]",""),REGEXREPLACE(""&amp;C54,"[^0-9]",""))&amp;"?text="&amp;SUBSTITUTE(SUBSTITUTE(SUBSTITUTE(SUBSTITUTE(SUBSTITUTE(SUBSTITUTE(SUBSTITUTE('⚙️ 設定'!$B$7,"{N}",ENCODEURL(B54)),"{D}",ENCODEURL(I54)),"{K}",ENCODEURL(IFERROR(TEXT(K54,"d/m"),IFERROR(TEXT(DATEVALUE(K54),"d/m"),"—")))),"{M}",ENCODEURL(IFERROR(TEXT(M54,"d/m"),IFERROR(TEXT(DATEVALUE(M54),"d/m"),"—")))),"{P}",ENCODEURL(IFERROR(TEXT(T54,"#,##0"),"—"))),"{Y}",ENCODEURL('⚙️ 設定'!$B$3)),"{S}",ENCODEURL('⚙️ 設定'!$B$2)),"✈️ 出發前"))</f>
        <v/>
      </c>
      <c r="AF54" s="32">
        <f>IF(OR(B54="",C54=""),"",HYPERLINK("https://wa.me/"&amp;IF(LEN(REGEXREPLACE(""&amp;C54,"[^0-9]",""))=8,"852"&amp;REGEXREPLACE(""&amp;C54,"[^0-9]",""),REGEXREPLACE(""&amp;C54,"[^0-9]",""))&amp;"?text="&amp;SUBSTITUTE(SUBSTITUTE(SUBSTITUTE(SUBSTITUTE(SUBSTITUTE(SUBSTITUTE(SUBSTITUTE('⚙️ 設定'!$B$9,"{N}",ENCODEURL(B54)),"{D}",ENCODEURL(I54)),"{K}",ENCODEURL(IFERROR(TEXT(K54,"d/m"),IFERROR(TEXT(DATEVALUE(K54),"d/m"),"—")))),"{M}",ENCODEURL(IFERROR(TEXT(M54,"d/m"),IFERROR(TEXT(DATEVALUE(M54),"d/m"),"—")))),"{P}",ENCODEURL(IFERROR(TEXT(T54,"#,##0"),"—"))),"{Y}",ENCODEURL('⚙️ 設定'!$B$3)),"{S}",ENCODEURL('⚙️ 設定'!$B$2)),"🏠 回港後"))</f>
        <v/>
      </c>
    </row>
    <row r="55">
      <c r="A55" s="6" t="n"/>
      <c r="K55" s="6" t="n"/>
      <c r="M55" s="6" t="n"/>
      <c r="T55" s="33" t="n"/>
      <c r="U55" s="34" t="n"/>
      <c r="V55" s="29" t="n"/>
      <c r="W55" s="27">
        <f>IF(K55="","",IF(ISNUMBER(K55),K55-2,IFERROR(DATEVALUE(K55)-2,"")))</f>
        <v/>
      </c>
      <c r="X55" s="29" t="n"/>
      <c r="Y55" s="27">
        <f>IF(M55="","",IF(ISNUMBER(M55),M55+2,IFERROR(DATEVALUE(M55)+2,"")))</f>
        <v/>
      </c>
      <c r="Z55" s="29" t="n"/>
      <c r="AA55" s="29" t="n"/>
      <c r="AB55" s="29" t="n"/>
      <c r="AC55" s="29" t="n"/>
      <c r="AD55" s="30">
        <f>IF(OR(B55="",C55=""),"",HYPERLINK("https://wa.me/"&amp;IF(LEN(REGEXREPLACE(""&amp;C55,"[^0-9]",""))=8,"852"&amp;REGEXREPLACE(""&amp;C55,"[^0-9]",""),REGEXREPLACE(""&amp;C55,"[^0-9]",""))&amp;"?text="&amp;SUBSTITUTE(SUBSTITUTE(SUBSTITUTE(SUBSTITUTE(SUBSTITUTE(SUBSTITUTE(SUBSTITUTE('⚙️ 設定'!$B$5,"{N}",ENCODEURL(B55)),"{D}",ENCODEURL(I55)),"{K}",ENCODEURL(IFERROR(TEXT(K55,"d/m"),IFERROR(TEXT(DATEVALUE(K55),"d/m"),"—")))),"{M}",ENCODEURL(IFERROR(TEXT(M55,"d/m"),IFERROR(TEXT(DATEVALUE(M55),"d/m"),"—")))),"{P}",ENCODEURL(IFERROR(TEXT(T55,"#,##0"),"—"))),"{Y}",ENCODEURL('⚙️ 設定'!$B$3)),"{S}",ENCODEURL('⚙️ 設定'!$B$2)),"💰 追保費"))</f>
        <v/>
      </c>
      <c r="AE55" s="31">
        <f>IF(OR(B55="",C55=""),"",HYPERLINK("https://wa.me/"&amp;IF(LEN(REGEXREPLACE(""&amp;C55,"[^0-9]",""))=8,"852"&amp;REGEXREPLACE(""&amp;C55,"[^0-9]",""),REGEXREPLACE(""&amp;C55,"[^0-9]",""))&amp;"?text="&amp;SUBSTITUTE(SUBSTITUTE(SUBSTITUTE(SUBSTITUTE(SUBSTITUTE(SUBSTITUTE(SUBSTITUTE('⚙️ 設定'!$B$7,"{N}",ENCODEURL(B55)),"{D}",ENCODEURL(I55)),"{K}",ENCODEURL(IFERROR(TEXT(K55,"d/m"),IFERROR(TEXT(DATEVALUE(K55),"d/m"),"—")))),"{M}",ENCODEURL(IFERROR(TEXT(M55,"d/m"),IFERROR(TEXT(DATEVALUE(M55),"d/m"),"—")))),"{P}",ENCODEURL(IFERROR(TEXT(T55,"#,##0"),"—"))),"{Y}",ENCODEURL('⚙️ 設定'!$B$3)),"{S}",ENCODEURL('⚙️ 設定'!$B$2)),"✈️ 出發前"))</f>
        <v/>
      </c>
      <c r="AF55" s="32">
        <f>IF(OR(B55="",C55=""),"",HYPERLINK("https://wa.me/"&amp;IF(LEN(REGEXREPLACE(""&amp;C55,"[^0-9]",""))=8,"852"&amp;REGEXREPLACE(""&amp;C55,"[^0-9]",""),REGEXREPLACE(""&amp;C55,"[^0-9]",""))&amp;"?text="&amp;SUBSTITUTE(SUBSTITUTE(SUBSTITUTE(SUBSTITUTE(SUBSTITUTE(SUBSTITUTE(SUBSTITUTE('⚙️ 設定'!$B$9,"{N}",ENCODEURL(B55)),"{D}",ENCODEURL(I55)),"{K}",ENCODEURL(IFERROR(TEXT(K55,"d/m"),IFERROR(TEXT(DATEVALUE(K55),"d/m"),"—")))),"{M}",ENCODEURL(IFERROR(TEXT(M55,"d/m"),IFERROR(TEXT(DATEVALUE(M55),"d/m"),"—")))),"{P}",ENCODEURL(IFERROR(TEXT(T55,"#,##0"),"—"))),"{Y}",ENCODEURL('⚙️ 設定'!$B$3)),"{S}",ENCODEURL('⚙️ 設定'!$B$2)),"🏠 回港後"))</f>
        <v/>
      </c>
    </row>
    <row r="56">
      <c r="A56" s="6" t="n"/>
      <c r="K56" s="6" t="n"/>
      <c r="M56" s="6" t="n"/>
      <c r="T56" s="33" t="n"/>
      <c r="U56" s="34" t="n"/>
      <c r="V56" s="29" t="n"/>
      <c r="W56" s="27">
        <f>IF(K56="","",IF(ISNUMBER(K56),K56-2,IFERROR(DATEVALUE(K56)-2,"")))</f>
        <v/>
      </c>
      <c r="X56" s="29" t="n"/>
      <c r="Y56" s="27">
        <f>IF(M56="","",IF(ISNUMBER(M56),M56+2,IFERROR(DATEVALUE(M56)+2,"")))</f>
        <v/>
      </c>
      <c r="Z56" s="29" t="n"/>
      <c r="AA56" s="29" t="n"/>
      <c r="AB56" s="29" t="n"/>
      <c r="AC56" s="29" t="n"/>
      <c r="AD56" s="30">
        <f>IF(OR(B56="",C56=""),"",HYPERLINK("https://wa.me/"&amp;IF(LEN(REGEXREPLACE(""&amp;C56,"[^0-9]",""))=8,"852"&amp;REGEXREPLACE(""&amp;C56,"[^0-9]",""),REGEXREPLACE(""&amp;C56,"[^0-9]",""))&amp;"?text="&amp;SUBSTITUTE(SUBSTITUTE(SUBSTITUTE(SUBSTITUTE(SUBSTITUTE(SUBSTITUTE(SUBSTITUTE('⚙️ 設定'!$B$5,"{N}",ENCODEURL(B56)),"{D}",ENCODEURL(I56)),"{K}",ENCODEURL(IFERROR(TEXT(K56,"d/m"),IFERROR(TEXT(DATEVALUE(K56),"d/m"),"—")))),"{M}",ENCODEURL(IFERROR(TEXT(M56,"d/m"),IFERROR(TEXT(DATEVALUE(M56),"d/m"),"—")))),"{P}",ENCODEURL(IFERROR(TEXT(T56,"#,##0"),"—"))),"{Y}",ENCODEURL('⚙️ 設定'!$B$3)),"{S}",ENCODEURL('⚙️ 設定'!$B$2)),"💰 追保費"))</f>
        <v/>
      </c>
      <c r="AE56" s="31">
        <f>IF(OR(B56="",C56=""),"",HYPERLINK("https://wa.me/"&amp;IF(LEN(REGEXREPLACE(""&amp;C56,"[^0-9]",""))=8,"852"&amp;REGEXREPLACE(""&amp;C56,"[^0-9]",""),REGEXREPLACE(""&amp;C56,"[^0-9]",""))&amp;"?text="&amp;SUBSTITUTE(SUBSTITUTE(SUBSTITUTE(SUBSTITUTE(SUBSTITUTE(SUBSTITUTE(SUBSTITUTE('⚙️ 設定'!$B$7,"{N}",ENCODEURL(B56)),"{D}",ENCODEURL(I56)),"{K}",ENCODEURL(IFERROR(TEXT(K56,"d/m"),IFERROR(TEXT(DATEVALUE(K56),"d/m"),"—")))),"{M}",ENCODEURL(IFERROR(TEXT(M56,"d/m"),IFERROR(TEXT(DATEVALUE(M56),"d/m"),"—")))),"{P}",ENCODEURL(IFERROR(TEXT(T56,"#,##0"),"—"))),"{Y}",ENCODEURL('⚙️ 設定'!$B$3)),"{S}",ENCODEURL('⚙️ 設定'!$B$2)),"✈️ 出發前"))</f>
        <v/>
      </c>
      <c r="AF56" s="32">
        <f>IF(OR(B56="",C56=""),"",HYPERLINK("https://wa.me/"&amp;IF(LEN(REGEXREPLACE(""&amp;C56,"[^0-9]",""))=8,"852"&amp;REGEXREPLACE(""&amp;C56,"[^0-9]",""),REGEXREPLACE(""&amp;C56,"[^0-9]",""))&amp;"?text="&amp;SUBSTITUTE(SUBSTITUTE(SUBSTITUTE(SUBSTITUTE(SUBSTITUTE(SUBSTITUTE(SUBSTITUTE('⚙️ 設定'!$B$9,"{N}",ENCODEURL(B56)),"{D}",ENCODEURL(I56)),"{K}",ENCODEURL(IFERROR(TEXT(K56,"d/m"),IFERROR(TEXT(DATEVALUE(K56),"d/m"),"—")))),"{M}",ENCODEURL(IFERROR(TEXT(M56,"d/m"),IFERROR(TEXT(DATEVALUE(M56),"d/m"),"—")))),"{P}",ENCODEURL(IFERROR(TEXT(T56,"#,##0"),"—"))),"{Y}",ENCODEURL('⚙️ 設定'!$B$3)),"{S}",ENCODEURL('⚙️ 設定'!$B$2)),"🏠 回港後"))</f>
        <v/>
      </c>
    </row>
    <row r="57">
      <c r="A57" s="6" t="n"/>
      <c r="K57" s="6" t="n"/>
      <c r="M57" s="6" t="n"/>
      <c r="T57" s="33" t="n"/>
      <c r="U57" s="34" t="n"/>
      <c r="V57" s="29" t="n"/>
      <c r="W57" s="27">
        <f>IF(K57="","",IF(ISNUMBER(K57),K57-2,IFERROR(DATEVALUE(K57)-2,"")))</f>
        <v/>
      </c>
      <c r="X57" s="29" t="n"/>
      <c r="Y57" s="27">
        <f>IF(M57="","",IF(ISNUMBER(M57),M57+2,IFERROR(DATEVALUE(M57)+2,"")))</f>
        <v/>
      </c>
      <c r="Z57" s="29" t="n"/>
      <c r="AA57" s="29" t="n"/>
      <c r="AB57" s="29" t="n"/>
      <c r="AC57" s="29" t="n"/>
      <c r="AD57" s="30">
        <f>IF(OR(B57="",C57=""),"",HYPERLINK("https://wa.me/"&amp;IF(LEN(REGEXREPLACE(""&amp;C57,"[^0-9]",""))=8,"852"&amp;REGEXREPLACE(""&amp;C57,"[^0-9]",""),REGEXREPLACE(""&amp;C57,"[^0-9]",""))&amp;"?text="&amp;SUBSTITUTE(SUBSTITUTE(SUBSTITUTE(SUBSTITUTE(SUBSTITUTE(SUBSTITUTE(SUBSTITUTE('⚙️ 設定'!$B$5,"{N}",ENCODEURL(B57)),"{D}",ENCODEURL(I57)),"{K}",ENCODEURL(IFERROR(TEXT(K57,"d/m"),IFERROR(TEXT(DATEVALUE(K57),"d/m"),"—")))),"{M}",ENCODEURL(IFERROR(TEXT(M57,"d/m"),IFERROR(TEXT(DATEVALUE(M57),"d/m"),"—")))),"{P}",ENCODEURL(IFERROR(TEXT(T57,"#,##0"),"—"))),"{Y}",ENCODEURL('⚙️ 設定'!$B$3)),"{S}",ENCODEURL('⚙️ 設定'!$B$2)),"💰 追保費"))</f>
        <v/>
      </c>
      <c r="AE57" s="31">
        <f>IF(OR(B57="",C57=""),"",HYPERLINK("https://wa.me/"&amp;IF(LEN(REGEXREPLACE(""&amp;C57,"[^0-9]",""))=8,"852"&amp;REGEXREPLACE(""&amp;C57,"[^0-9]",""),REGEXREPLACE(""&amp;C57,"[^0-9]",""))&amp;"?text="&amp;SUBSTITUTE(SUBSTITUTE(SUBSTITUTE(SUBSTITUTE(SUBSTITUTE(SUBSTITUTE(SUBSTITUTE('⚙️ 設定'!$B$7,"{N}",ENCODEURL(B57)),"{D}",ENCODEURL(I57)),"{K}",ENCODEURL(IFERROR(TEXT(K57,"d/m"),IFERROR(TEXT(DATEVALUE(K57),"d/m"),"—")))),"{M}",ENCODEURL(IFERROR(TEXT(M57,"d/m"),IFERROR(TEXT(DATEVALUE(M57),"d/m"),"—")))),"{P}",ENCODEURL(IFERROR(TEXT(T57,"#,##0"),"—"))),"{Y}",ENCODEURL('⚙️ 設定'!$B$3)),"{S}",ENCODEURL('⚙️ 設定'!$B$2)),"✈️ 出發前"))</f>
        <v/>
      </c>
      <c r="AF57" s="32">
        <f>IF(OR(B57="",C57=""),"",HYPERLINK("https://wa.me/"&amp;IF(LEN(REGEXREPLACE(""&amp;C57,"[^0-9]",""))=8,"852"&amp;REGEXREPLACE(""&amp;C57,"[^0-9]",""),REGEXREPLACE(""&amp;C57,"[^0-9]",""))&amp;"?text="&amp;SUBSTITUTE(SUBSTITUTE(SUBSTITUTE(SUBSTITUTE(SUBSTITUTE(SUBSTITUTE(SUBSTITUTE('⚙️ 設定'!$B$9,"{N}",ENCODEURL(B57)),"{D}",ENCODEURL(I57)),"{K}",ENCODEURL(IFERROR(TEXT(K57,"d/m"),IFERROR(TEXT(DATEVALUE(K57),"d/m"),"—")))),"{M}",ENCODEURL(IFERROR(TEXT(M57,"d/m"),IFERROR(TEXT(DATEVALUE(M57),"d/m"),"—")))),"{P}",ENCODEURL(IFERROR(TEXT(T57,"#,##0"),"—"))),"{Y}",ENCODEURL('⚙️ 設定'!$B$3)),"{S}",ENCODEURL('⚙️ 設定'!$B$2)),"🏠 回港後"))</f>
        <v/>
      </c>
    </row>
    <row r="58">
      <c r="A58" s="6" t="n"/>
      <c r="K58" s="6" t="n"/>
      <c r="M58" s="6" t="n"/>
      <c r="T58" s="33" t="n"/>
      <c r="U58" s="34" t="n"/>
      <c r="V58" s="29" t="n"/>
      <c r="W58" s="27">
        <f>IF(K58="","",IF(ISNUMBER(K58),K58-2,IFERROR(DATEVALUE(K58)-2,"")))</f>
        <v/>
      </c>
      <c r="X58" s="29" t="n"/>
      <c r="Y58" s="27">
        <f>IF(M58="","",IF(ISNUMBER(M58),M58+2,IFERROR(DATEVALUE(M58)+2,"")))</f>
        <v/>
      </c>
      <c r="Z58" s="29" t="n"/>
      <c r="AA58" s="29" t="n"/>
      <c r="AB58" s="29" t="n"/>
      <c r="AC58" s="29" t="n"/>
      <c r="AD58" s="30">
        <f>IF(OR(B58="",C58=""),"",HYPERLINK("https://wa.me/"&amp;IF(LEN(REGEXREPLACE(""&amp;C58,"[^0-9]",""))=8,"852"&amp;REGEXREPLACE(""&amp;C58,"[^0-9]",""),REGEXREPLACE(""&amp;C58,"[^0-9]",""))&amp;"?text="&amp;SUBSTITUTE(SUBSTITUTE(SUBSTITUTE(SUBSTITUTE(SUBSTITUTE(SUBSTITUTE(SUBSTITUTE('⚙️ 設定'!$B$5,"{N}",ENCODEURL(B58)),"{D}",ENCODEURL(I58)),"{K}",ENCODEURL(IFERROR(TEXT(K58,"d/m"),IFERROR(TEXT(DATEVALUE(K58),"d/m"),"—")))),"{M}",ENCODEURL(IFERROR(TEXT(M58,"d/m"),IFERROR(TEXT(DATEVALUE(M58),"d/m"),"—")))),"{P}",ENCODEURL(IFERROR(TEXT(T58,"#,##0"),"—"))),"{Y}",ENCODEURL('⚙️ 設定'!$B$3)),"{S}",ENCODEURL('⚙️ 設定'!$B$2)),"💰 追保費"))</f>
        <v/>
      </c>
      <c r="AE58" s="31">
        <f>IF(OR(B58="",C58=""),"",HYPERLINK("https://wa.me/"&amp;IF(LEN(REGEXREPLACE(""&amp;C58,"[^0-9]",""))=8,"852"&amp;REGEXREPLACE(""&amp;C58,"[^0-9]",""),REGEXREPLACE(""&amp;C58,"[^0-9]",""))&amp;"?text="&amp;SUBSTITUTE(SUBSTITUTE(SUBSTITUTE(SUBSTITUTE(SUBSTITUTE(SUBSTITUTE(SUBSTITUTE('⚙️ 設定'!$B$7,"{N}",ENCODEURL(B58)),"{D}",ENCODEURL(I58)),"{K}",ENCODEURL(IFERROR(TEXT(K58,"d/m"),IFERROR(TEXT(DATEVALUE(K58),"d/m"),"—")))),"{M}",ENCODEURL(IFERROR(TEXT(M58,"d/m"),IFERROR(TEXT(DATEVALUE(M58),"d/m"),"—")))),"{P}",ENCODEURL(IFERROR(TEXT(T58,"#,##0"),"—"))),"{Y}",ENCODEURL('⚙️ 設定'!$B$3)),"{S}",ENCODEURL('⚙️ 設定'!$B$2)),"✈️ 出發前"))</f>
        <v/>
      </c>
      <c r="AF58" s="32">
        <f>IF(OR(B58="",C58=""),"",HYPERLINK("https://wa.me/"&amp;IF(LEN(REGEXREPLACE(""&amp;C58,"[^0-9]",""))=8,"852"&amp;REGEXREPLACE(""&amp;C58,"[^0-9]",""),REGEXREPLACE(""&amp;C58,"[^0-9]",""))&amp;"?text="&amp;SUBSTITUTE(SUBSTITUTE(SUBSTITUTE(SUBSTITUTE(SUBSTITUTE(SUBSTITUTE(SUBSTITUTE('⚙️ 設定'!$B$9,"{N}",ENCODEURL(B58)),"{D}",ENCODEURL(I58)),"{K}",ENCODEURL(IFERROR(TEXT(K58,"d/m"),IFERROR(TEXT(DATEVALUE(K58),"d/m"),"—")))),"{M}",ENCODEURL(IFERROR(TEXT(M58,"d/m"),IFERROR(TEXT(DATEVALUE(M58),"d/m"),"—")))),"{P}",ENCODEURL(IFERROR(TEXT(T58,"#,##0"),"—"))),"{Y}",ENCODEURL('⚙️ 設定'!$B$3)),"{S}",ENCODEURL('⚙️ 設定'!$B$2)),"🏠 回港後"))</f>
        <v/>
      </c>
    </row>
    <row r="59">
      <c r="A59" s="6" t="n"/>
      <c r="K59" s="6" t="n"/>
      <c r="M59" s="6" t="n"/>
      <c r="T59" s="33" t="n"/>
      <c r="U59" s="34" t="n"/>
      <c r="V59" s="29" t="n"/>
      <c r="W59" s="27">
        <f>IF(K59="","",IF(ISNUMBER(K59),K59-2,IFERROR(DATEVALUE(K59)-2,"")))</f>
        <v/>
      </c>
      <c r="X59" s="29" t="n"/>
      <c r="Y59" s="27">
        <f>IF(M59="","",IF(ISNUMBER(M59),M59+2,IFERROR(DATEVALUE(M59)+2,"")))</f>
        <v/>
      </c>
      <c r="Z59" s="29" t="n"/>
      <c r="AA59" s="29" t="n"/>
      <c r="AB59" s="29" t="n"/>
      <c r="AC59" s="29" t="n"/>
      <c r="AD59" s="30">
        <f>IF(OR(B59="",C59=""),"",HYPERLINK("https://wa.me/"&amp;IF(LEN(REGEXREPLACE(""&amp;C59,"[^0-9]",""))=8,"852"&amp;REGEXREPLACE(""&amp;C59,"[^0-9]",""),REGEXREPLACE(""&amp;C59,"[^0-9]",""))&amp;"?text="&amp;SUBSTITUTE(SUBSTITUTE(SUBSTITUTE(SUBSTITUTE(SUBSTITUTE(SUBSTITUTE(SUBSTITUTE('⚙️ 設定'!$B$5,"{N}",ENCODEURL(B59)),"{D}",ENCODEURL(I59)),"{K}",ENCODEURL(IFERROR(TEXT(K59,"d/m"),IFERROR(TEXT(DATEVALUE(K59),"d/m"),"—")))),"{M}",ENCODEURL(IFERROR(TEXT(M59,"d/m"),IFERROR(TEXT(DATEVALUE(M59),"d/m"),"—")))),"{P}",ENCODEURL(IFERROR(TEXT(T59,"#,##0"),"—"))),"{Y}",ENCODEURL('⚙️ 設定'!$B$3)),"{S}",ENCODEURL('⚙️ 設定'!$B$2)),"💰 追保費"))</f>
        <v/>
      </c>
      <c r="AE59" s="31">
        <f>IF(OR(B59="",C59=""),"",HYPERLINK("https://wa.me/"&amp;IF(LEN(REGEXREPLACE(""&amp;C59,"[^0-9]",""))=8,"852"&amp;REGEXREPLACE(""&amp;C59,"[^0-9]",""),REGEXREPLACE(""&amp;C59,"[^0-9]",""))&amp;"?text="&amp;SUBSTITUTE(SUBSTITUTE(SUBSTITUTE(SUBSTITUTE(SUBSTITUTE(SUBSTITUTE(SUBSTITUTE('⚙️ 設定'!$B$7,"{N}",ENCODEURL(B59)),"{D}",ENCODEURL(I59)),"{K}",ENCODEURL(IFERROR(TEXT(K59,"d/m"),IFERROR(TEXT(DATEVALUE(K59),"d/m"),"—")))),"{M}",ENCODEURL(IFERROR(TEXT(M59,"d/m"),IFERROR(TEXT(DATEVALUE(M59),"d/m"),"—")))),"{P}",ENCODEURL(IFERROR(TEXT(T59,"#,##0"),"—"))),"{Y}",ENCODEURL('⚙️ 設定'!$B$3)),"{S}",ENCODEURL('⚙️ 設定'!$B$2)),"✈️ 出發前"))</f>
        <v/>
      </c>
      <c r="AF59" s="32">
        <f>IF(OR(B59="",C59=""),"",HYPERLINK("https://wa.me/"&amp;IF(LEN(REGEXREPLACE(""&amp;C59,"[^0-9]",""))=8,"852"&amp;REGEXREPLACE(""&amp;C59,"[^0-9]",""),REGEXREPLACE(""&amp;C59,"[^0-9]",""))&amp;"?text="&amp;SUBSTITUTE(SUBSTITUTE(SUBSTITUTE(SUBSTITUTE(SUBSTITUTE(SUBSTITUTE(SUBSTITUTE('⚙️ 設定'!$B$9,"{N}",ENCODEURL(B59)),"{D}",ENCODEURL(I59)),"{K}",ENCODEURL(IFERROR(TEXT(K59,"d/m"),IFERROR(TEXT(DATEVALUE(K59),"d/m"),"—")))),"{M}",ENCODEURL(IFERROR(TEXT(M59,"d/m"),IFERROR(TEXT(DATEVALUE(M59),"d/m"),"—")))),"{P}",ENCODEURL(IFERROR(TEXT(T59,"#,##0"),"—"))),"{Y}",ENCODEURL('⚙️ 設定'!$B$3)),"{S}",ENCODEURL('⚙️ 設定'!$B$2)),"🏠 回港後"))</f>
        <v/>
      </c>
    </row>
    <row r="60">
      <c r="A60" s="6" t="n"/>
      <c r="K60" s="6" t="n"/>
      <c r="M60" s="6" t="n"/>
      <c r="T60" s="33" t="n"/>
      <c r="U60" s="34" t="n"/>
      <c r="V60" s="29" t="n"/>
      <c r="W60" s="27">
        <f>IF(K60="","",IF(ISNUMBER(K60),K60-2,IFERROR(DATEVALUE(K60)-2,"")))</f>
        <v/>
      </c>
      <c r="X60" s="29" t="n"/>
      <c r="Y60" s="27">
        <f>IF(M60="","",IF(ISNUMBER(M60),M60+2,IFERROR(DATEVALUE(M60)+2,"")))</f>
        <v/>
      </c>
      <c r="Z60" s="29" t="n"/>
      <c r="AA60" s="29" t="n"/>
      <c r="AB60" s="29" t="n"/>
      <c r="AC60" s="29" t="n"/>
      <c r="AD60" s="30">
        <f>IF(OR(B60="",C60=""),"",HYPERLINK("https://wa.me/"&amp;IF(LEN(REGEXREPLACE(""&amp;C60,"[^0-9]",""))=8,"852"&amp;REGEXREPLACE(""&amp;C60,"[^0-9]",""),REGEXREPLACE(""&amp;C60,"[^0-9]",""))&amp;"?text="&amp;SUBSTITUTE(SUBSTITUTE(SUBSTITUTE(SUBSTITUTE(SUBSTITUTE(SUBSTITUTE(SUBSTITUTE('⚙️ 設定'!$B$5,"{N}",ENCODEURL(B60)),"{D}",ENCODEURL(I60)),"{K}",ENCODEURL(IFERROR(TEXT(K60,"d/m"),IFERROR(TEXT(DATEVALUE(K60),"d/m"),"—")))),"{M}",ENCODEURL(IFERROR(TEXT(M60,"d/m"),IFERROR(TEXT(DATEVALUE(M60),"d/m"),"—")))),"{P}",ENCODEURL(IFERROR(TEXT(T60,"#,##0"),"—"))),"{Y}",ENCODEURL('⚙️ 設定'!$B$3)),"{S}",ENCODEURL('⚙️ 設定'!$B$2)),"💰 追保費"))</f>
        <v/>
      </c>
      <c r="AE60" s="31">
        <f>IF(OR(B60="",C60=""),"",HYPERLINK("https://wa.me/"&amp;IF(LEN(REGEXREPLACE(""&amp;C60,"[^0-9]",""))=8,"852"&amp;REGEXREPLACE(""&amp;C60,"[^0-9]",""),REGEXREPLACE(""&amp;C60,"[^0-9]",""))&amp;"?text="&amp;SUBSTITUTE(SUBSTITUTE(SUBSTITUTE(SUBSTITUTE(SUBSTITUTE(SUBSTITUTE(SUBSTITUTE('⚙️ 設定'!$B$7,"{N}",ENCODEURL(B60)),"{D}",ENCODEURL(I60)),"{K}",ENCODEURL(IFERROR(TEXT(K60,"d/m"),IFERROR(TEXT(DATEVALUE(K60),"d/m"),"—")))),"{M}",ENCODEURL(IFERROR(TEXT(M60,"d/m"),IFERROR(TEXT(DATEVALUE(M60),"d/m"),"—")))),"{P}",ENCODEURL(IFERROR(TEXT(T60,"#,##0"),"—"))),"{Y}",ENCODEURL('⚙️ 設定'!$B$3)),"{S}",ENCODEURL('⚙️ 設定'!$B$2)),"✈️ 出發前"))</f>
        <v/>
      </c>
      <c r="AF60" s="32">
        <f>IF(OR(B60="",C60=""),"",HYPERLINK("https://wa.me/"&amp;IF(LEN(REGEXREPLACE(""&amp;C60,"[^0-9]",""))=8,"852"&amp;REGEXREPLACE(""&amp;C60,"[^0-9]",""),REGEXREPLACE(""&amp;C60,"[^0-9]",""))&amp;"?text="&amp;SUBSTITUTE(SUBSTITUTE(SUBSTITUTE(SUBSTITUTE(SUBSTITUTE(SUBSTITUTE(SUBSTITUTE('⚙️ 設定'!$B$9,"{N}",ENCODEURL(B60)),"{D}",ENCODEURL(I60)),"{K}",ENCODEURL(IFERROR(TEXT(K60,"d/m"),IFERROR(TEXT(DATEVALUE(K60),"d/m"),"—")))),"{M}",ENCODEURL(IFERROR(TEXT(M60,"d/m"),IFERROR(TEXT(DATEVALUE(M60),"d/m"),"—")))),"{P}",ENCODEURL(IFERROR(TEXT(T60,"#,##0"),"—"))),"{Y}",ENCODEURL('⚙️ 設定'!$B$3)),"{S}",ENCODEURL('⚙️ 設定'!$B$2)),"🏠 回港後"))</f>
        <v/>
      </c>
    </row>
    <row r="61">
      <c r="A61" s="6" t="n"/>
      <c r="K61" s="6" t="n"/>
      <c r="M61" s="6" t="n"/>
      <c r="T61" s="33" t="n"/>
      <c r="U61" s="34" t="n"/>
      <c r="V61" s="29" t="n"/>
      <c r="W61" s="27">
        <f>IF(K61="","",IF(ISNUMBER(K61),K61-2,IFERROR(DATEVALUE(K61)-2,"")))</f>
        <v/>
      </c>
      <c r="X61" s="29" t="n"/>
      <c r="Y61" s="27">
        <f>IF(M61="","",IF(ISNUMBER(M61),M61+2,IFERROR(DATEVALUE(M61)+2,"")))</f>
        <v/>
      </c>
      <c r="Z61" s="29" t="n"/>
      <c r="AA61" s="29" t="n"/>
      <c r="AB61" s="29" t="n"/>
      <c r="AC61" s="29" t="n"/>
      <c r="AD61" s="30">
        <f>IF(OR(B61="",C61=""),"",HYPERLINK("https://wa.me/"&amp;IF(LEN(REGEXREPLACE(""&amp;C61,"[^0-9]",""))=8,"852"&amp;REGEXREPLACE(""&amp;C61,"[^0-9]",""),REGEXREPLACE(""&amp;C61,"[^0-9]",""))&amp;"?text="&amp;SUBSTITUTE(SUBSTITUTE(SUBSTITUTE(SUBSTITUTE(SUBSTITUTE(SUBSTITUTE(SUBSTITUTE('⚙️ 設定'!$B$5,"{N}",ENCODEURL(B61)),"{D}",ENCODEURL(I61)),"{K}",ENCODEURL(IFERROR(TEXT(K61,"d/m"),IFERROR(TEXT(DATEVALUE(K61),"d/m"),"—")))),"{M}",ENCODEURL(IFERROR(TEXT(M61,"d/m"),IFERROR(TEXT(DATEVALUE(M61),"d/m"),"—")))),"{P}",ENCODEURL(IFERROR(TEXT(T61,"#,##0"),"—"))),"{Y}",ENCODEURL('⚙️ 設定'!$B$3)),"{S}",ENCODEURL('⚙️ 設定'!$B$2)),"💰 追保費"))</f>
        <v/>
      </c>
      <c r="AE61" s="31">
        <f>IF(OR(B61="",C61=""),"",HYPERLINK("https://wa.me/"&amp;IF(LEN(REGEXREPLACE(""&amp;C61,"[^0-9]",""))=8,"852"&amp;REGEXREPLACE(""&amp;C61,"[^0-9]",""),REGEXREPLACE(""&amp;C61,"[^0-9]",""))&amp;"?text="&amp;SUBSTITUTE(SUBSTITUTE(SUBSTITUTE(SUBSTITUTE(SUBSTITUTE(SUBSTITUTE(SUBSTITUTE('⚙️ 設定'!$B$7,"{N}",ENCODEURL(B61)),"{D}",ENCODEURL(I61)),"{K}",ENCODEURL(IFERROR(TEXT(K61,"d/m"),IFERROR(TEXT(DATEVALUE(K61),"d/m"),"—")))),"{M}",ENCODEURL(IFERROR(TEXT(M61,"d/m"),IFERROR(TEXT(DATEVALUE(M61),"d/m"),"—")))),"{P}",ENCODEURL(IFERROR(TEXT(T61,"#,##0"),"—"))),"{Y}",ENCODEURL('⚙️ 設定'!$B$3)),"{S}",ENCODEURL('⚙️ 設定'!$B$2)),"✈️ 出發前"))</f>
        <v/>
      </c>
      <c r="AF61" s="32">
        <f>IF(OR(B61="",C61=""),"",HYPERLINK("https://wa.me/"&amp;IF(LEN(REGEXREPLACE(""&amp;C61,"[^0-9]",""))=8,"852"&amp;REGEXREPLACE(""&amp;C61,"[^0-9]",""),REGEXREPLACE(""&amp;C61,"[^0-9]",""))&amp;"?text="&amp;SUBSTITUTE(SUBSTITUTE(SUBSTITUTE(SUBSTITUTE(SUBSTITUTE(SUBSTITUTE(SUBSTITUTE('⚙️ 設定'!$B$9,"{N}",ENCODEURL(B61)),"{D}",ENCODEURL(I61)),"{K}",ENCODEURL(IFERROR(TEXT(K61,"d/m"),IFERROR(TEXT(DATEVALUE(K61),"d/m"),"—")))),"{M}",ENCODEURL(IFERROR(TEXT(M61,"d/m"),IFERROR(TEXT(DATEVALUE(M61),"d/m"),"—")))),"{P}",ENCODEURL(IFERROR(TEXT(T61,"#,##0"),"—"))),"{Y}",ENCODEURL('⚙️ 設定'!$B$3)),"{S}",ENCODEURL('⚙️ 設定'!$B$2)),"🏠 回港後"))</f>
        <v/>
      </c>
    </row>
    <row r="62">
      <c r="A62" s="6" t="n"/>
      <c r="K62" s="6" t="n"/>
      <c r="M62" s="6" t="n"/>
      <c r="T62" s="33" t="n"/>
      <c r="U62" s="34" t="n"/>
      <c r="V62" s="29" t="n"/>
      <c r="W62" s="27">
        <f>IF(K62="","",IF(ISNUMBER(K62),K62-2,IFERROR(DATEVALUE(K62)-2,"")))</f>
        <v/>
      </c>
      <c r="X62" s="29" t="n"/>
      <c r="Y62" s="27">
        <f>IF(M62="","",IF(ISNUMBER(M62),M62+2,IFERROR(DATEVALUE(M62)+2,"")))</f>
        <v/>
      </c>
      <c r="Z62" s="29" t="n"/>
      <c r="AA62" s="29" t="n"/>
      <c r="AB62" s="29" t="n"/>
      <c r="AC62" s="29" t="n"/>
      <c r="AD62" s="30">
        <f>IF(OR(B62="",C62=""),"",HYPERLINK("https://wa.me/"&amp;IF(LEN(REGEXREPLACE(""&amp;C62,"[^0-9]",""))=8,"852"&amp;REGEXREPLACE(""&amp;C62,"[^0-9]",""),REGEXREPLACE(""&amp;C62,"[^0-9]",""))&amp;"?text="&amp;SUBSTITUTE(SUBSTITUTE(SUBSTITUTE(SUBSTITUTE(SUBSTITUTE(SUBSTITUTE(SUBSTITUTE('⚙️ 設定'!$B$5,"{N}",ENCODEURL(B62)),"{D}",ENCODEURL(I62)),"{K}",ENCODEURL(IFERROR(TEXT(K62,"d/m"),IFERROR(TEXT(DATEVALUE(K62),"d/m"),"—")))),"{M}",ENCODEURL(IFERROR(TEXT(M62,"d/m"),IFERROR(TEXT(DATEVALUE(M62),"d/m"),"—")))),"{P}",ENCODEURL(IFERROR(TEXT(T62,"#,##0"),"—"))),"{Y}",ENCODEURL('⚙️ 設定'!$B$3)),"{S}",ENCODEURL('⚙️ 設定'!$B$2)),"💰 追保費"))</f>
        <v/>
      </c>
      <c r="AE62" s="31">
        <f>IF(OR(B62="",C62=""),"",HYPERLINK("https://wa.me/"&amp;IF(LEN(REGEXREPLACE(""&amp;C62,"[^0-9]",""))=8,"852"&amp;REGEXREPLACE(""&amp;C62,"[^0-9]",""),REGEXREPLACE(""&amp;C62,"[^0-9]",""))&amp;"?text="&amp;SUBSTITUTE(SUBSTITUTE(SUBSTITUTE(SUBSTITUTE(SUBSTITUTE(SUBSTITUTE(SUBSTITUTE('⚙️ 設定'!$B$7,"{N}",ENCODEURL(B62)),"{D}",ENCODEURL(I62)),"{K}",ENCODEURL(IFERROR(TEXT(K62,"d/m"),IFERROR(TEXT(DATEVALUE(K62),"d/m"),"—")))),"{M}",ENCODEURL(IFERROR(TEXT(M62,"d/m"),IFERROR(TEXT(DATEVALUE(M62),"d/m"),"—")))),"{P}",ENCODEURL(IFERROR(TEXT(T62,"#,##0"),"—"))),"{Y}",ENCODEURL('⚙️ 設定'!$B$3)),"{S}",ENCODEURL('⚙️ 設定'!$B$2)),"✈️ 出發前"))</f>
        <v/>
      </c>
      <c r="AF62" s="32">
        <f>IF(OR(B62="",C62=""),"",HYPERLINK("https://wa.me/"&amp;IF(LEN(REGEXREPLACE(""&amp;C62,"[^0-9]",""))=8,"852"&amp;REGEXREPLACE(""&amp;C62,"[^0-9]",""),REGEXREPLACE(""&amp;C62,"[^0-9]",""))&amp;"?text="&amp;SUBSTITUTE(SUBSTITUTE(SUBSTITUTE(SUBSTITUTE(SUBSTITUTE(SUBSTITUTE(SUBSTITUTE('⚙️ 設定'!$B$9,"{N}",ENCODEURL(B62)),"{D}",ENCODEURL(I62)),"{K}",ENCODEURL(IFERROR(TEXT(K62,"d/m"),IFERROR(TEXT(DATEVALUE(K62),"d/m"),"—")))),"{M}",ENCODEURL(IFERROR(TEXT(M62,"d/m"),IFERROR(TEXT(DATEVALUE(M62),"d/m"),"—")))),"{P}",ENCODEURL(IFERROR(TEXT(T62,"#,##0"),"—"))),"{Y}",ENCODEURL('⚙️ 設定'!$B$3)),"{S}",ENCODEURL('⚙️ 設定'!$B$2)),"🏠 回港後"))</f>
        <v/>
      </c>
    </row>
    <row r="63">
      <c r="A63" s="6" t="n"/>
      <c r="K63" s="6" t="n"/>
      <c r="M63" s="6" t="n"/>
      <c r="T63" s="33" t="n"/>
      <c r="U63" s="34" t="n"/>
      <c r="V63" s="29" t="n"/>
      <c r="W63" s="27">
        <f>IF(K63="","",IF(ISNUMBER(K63),K63-2,IFERROR(DATEVALUE(K63)-2,"")))</f>
        <v/>
      </c>
      <c r="X63" s="29" t="n"/>
      <c r="Y63" s="27">
        <f>IF(M63="","",IF(ISNUMBER(M63),M63+2,IFERROR(DATEVALUE(M63)+2,"")))</f>
        <v/>
      </c>
      <c r="Z63" s="29" t="n"/>
      <c r="AA63" s="29" t="n"/>
      <c r="AB63" s="29" t="n"/>
      <c r="AC63" s="29" t="n"/>
      <c r="AD63" s="30">
        <f>IF(OR(B63="",C63=""),"",HYPERLINK("https://wa.me/"&amp;IF(LEN(REGEXREPLACE(""&amp;C63,"[^0-9]",""))=8,"852"&amp;REGEXREPLACE(""&amp;C63,"[^0-9]",""),REGEXREPLACE(""&amp;C63,"[^0-9]",""))&amp;"?text="&amp;SUBSTITUTE(SUBSTITUTE(SUBSTITUTE(SUBSTITUTE(SUBSTITUTE(SUBSTITUTE(SUBSTITUTE('⚙️ 設定'!$B$5,"{N}",ENCODEURL(B63)),"{D}",ENCODEURL(I63)),"{K}",ENCODEURL(IFERROR(TEXT(K63,"d/m"),IFERROR(TEXT(DATEVALUE(K63),"d/m"),"—")))),"{M}",ENCODEURL(IFERROR(TEXT(M63,"d/m"),IFERROR(TEXT(DATEVALUE(M63),"d/m"),"—")))),"{P}",ENCODEURL(IFERROR(TEXT(T63,"#,##0"),"—"))),"{Y}",ENCODEURL('⚙️ 設定'!$B$3)),"{S}",ENCODEURL('⚙️ 設定'!$B$2)),"💰 追保費"))</f>
        <v/>
      </c>
      <c r="AE63" s="31">
        <f>IF(OR(B63="",C63=""),"",HYPERLINK("https://wa.me/"&amp;IF(LEN(REGEXREPLACE(""&amp;C63,"[^0-9]",""))=8,"852"&amp;REGEXREPLACE(""&amp;C63,"[^0-9]",""),REGEXREPLACE(""&amp;C63,"[^0-9]",""))&amp;"?text="&amp;SUBSTITUTE(SUBSTITUTE(SUBSTITUTE(SUBSTITUTE(SUBSTITUTE(SUBSTITUTE(SUBSTITUTE('⚙️ 設定'!$B$7,"{N}",ENCODEURL(B63)),"{D}",ENCODEURL(I63)),"{K}",ENCODEURL(IFERROR(TEXT(K63,"d/m"),IFERROR(TEXT(DATEVALUE(K63),"d/m"),"—")))),"{M}",ENCODEURL(IFERROR(TEXT(M63,"d/m"),IFERROR(TEXT(DATEVALUE(M63),"d/m"),"—")))),"{P}",ENCODEURL(IFERROR(TEXT(T63,"#,##0"),"—"))),"{Y}",ENCODEURL('⚙️ 設定'!$B$3)),"{S}",ENCODEURL('⚙️ 設定'!$B$2)),"✈️ 出發前"))</f>
        <v/>
      </c>
      <c r="AF63" s="32">
        <f>IF(OR(B63="",C63=""),"",HYPERLINK("https://wa.me/"&amp;IF(LEN(REGEXREPLACE(""&amp;C63,"[^0-9]",""))=8,"852"&amp;REGEXREPLACE(""&amp;C63,"[^0-9]",""),REGEXREPLACE(""&amp;C63,"[^0-9]",""))&amp;"?text="&amp;SUBSTITUTE(SUBSTITUTE(SUBSTITUTE(SUBSTITUTE(SUBSTITUTE(SUBSTITUTE(SUBSTITUTE('⚙️ 設定'!$B$9,"{N}",ENCODEURL(B63)),"{D}",ENCODEURL(I63)),"{K}",ENCODEURL(IFERROR(TEXT(K63,"d/m"),IFERROR(TEXT(DATEVALUE(K63),"d/m"),"—")))),"{M}",ENCODEURL(IFERROR(TEXT(M63,"d/m"),IFERROR(TEXT(DATEVALUE(M63),"d/m"),"—")))),"{P}",ENCODEURL(IFERROR(TEXT(T63,"#,##0"),"—"))),"{Y}",ENCODEURL('⚙️ 設定'!$B$3)),"{S}",ENCODEURL('⚙️ 設定'!$B$2)),"🏠 回港後"))</f>
        <v/>
      </c>
    </row>
    <row r="64">
      <c r="A64" s="6" t="n"/>
      <c r="K64" s="6" t="n"/>
      <c r="M64" s="6" t="n"/>
      <c r="T64" s="33" t="n"/>
      <c r="U64" s="34" t="n"/>
      <c r="V64" s="29" t="n"/>
      <c r="W64" s="27">
        <f>IF(K64="","",IF(ISNUMBER(K64),K64-2,IFERROR(DATEVALUE(K64)-2,"")))</f>
        <v/>
      </c>
      <c r="X64" s="29" t="n"/>
      <c r="Y64" s="27">
        <f>IF(M64="","",IF(ISNUMBER(M64),M64+2,IFERROR(DATEVALUE(M64)+2,"")))</f>
        <v/>
      </c>
      <c r="Z64" s="29" t="n"/>
      <c r="AA64" s="29" t="n"/>
      <c r="AB64" s="29" t="n"/>
      <c r="AC64" s="29" t="n"/>
      <c r="AD64" s="30">
        <f>IF(OR(B64="",C64=""),"",HYPERLINK("https://wa.me/"&amp;IF(LEN(REGEXREPLACE(""&amp;C64,"[^0-9]",""))=8,"852"&amp;REGEXREPLACE(""&amp;C64,"[^0-9]",""),REGEXREPLACE(""&amp;C64,"[^0-9]",""))&amp;"?text="&amp;SUBSTITUTE(SUBSTITUTE(SUBSTITUTE(SUBSTITUTE(SUBSTITUTE(SUBSTITUTE(SUBSTITUTE('⚙️ 設定'!$B$5,"{N}",ENCODEURL(B64)),"{D}",ENCODEURL(I64)),"{K}",ENCODEURL(IFERROR(TEXT(K64,"d/m"),IFERROR(TEXT(DATEVALUE(K64),"d/m"),"—")))),"{M}",ENCODEURL(IFERROR(TEXT(M64,"d/m"),IFERROR(TEXT(DATEVALUE(M64),"d/m"),"—")))),"{P}",ENCODEURL(IFERROR(TEXT(T64,"#,##0"),"—"))),"{Y}",ENCODEURL('⚙️ 設定'!$B$3)),"{S}",ENCODEURL('⚙️ 設定'!$B$2)),"💰 追保費"))</f>
        <v/>
      </c>
      <c r="AE64" s="31">
        <f>IF(OR(B64="",C64=""),"",HYPERLINK("https://wa.me/"&amp;IF(LEN(REGEXREPLACE(""&amp;C64,"[^0-9]",""))=8,"852"&amp;REGEXREPLACE(""&amp;C64,"[^0-9]",""),REGEXREPLACE(""&amp;C64,"[^0-9]",""))&amp;"?text="&amp;SUBSTITUTE(SUBSTITUTE(SUBSTITUTE(SUBSTITUTE(SUBSTITUTE(SUBSTITUTE(SUBSTITUTE('⚙️ 設定'!$B$7,"{N}",ENCODEURL(B64)),"{D}",ENCODEURL(I64)),"{K}",ENCODEURL(IFERROR(TEXT(K64,"d/m"),IFERROR(TEXT(DATEVALUE(K64),"d/m"),"—")))),"{M}",ENCODEURL(IFERROR(TEXT(M64,"d/m"),IFERROR(TEXT(DATEVALUE(M64),"d/m"),"—")))),"{P}",ENCODEURL(IFERROR(TEXT(T64,"#,##0"),"—"))),"{Y}",ENCODEURL('⚙️ 設定'!$B$3)),"{S}",ENCODEURL('⚙️ 設定'!$B$2)),"✈️ 出發前"))</f>
        <v/>
      </c>
      <c r="AF64" s="32">
        <f>IF(OR(B64="",C64=""),"",HYPERLINK("https://wa.me/"&amp;IF(LEN(REGEXREPLACE(""&amp;C64,"[^0-9]",""))=8,"852"&amp;REGEXREPLACE(""&amp;C64,"[^0-9]",""),REGEXREPLACE(""&amp;C64,"[^0-9]",""))&amp;"?text="&amp;SUBSTITUTE(SUBSTITUTE(SUBSTITUTE(SUBSTITUTE(SUBSTITUTE(SUBSTITUTE(SUBSTITUTE('⚙️ 設定'!$B$9,"{N}",ENCODEURL(B64)),"{D}",ENCODEURL(I64)),"{K}",ENCODEURL(IFERROR(TEXT(K64,"d/m"),IFERROR(TEXT(DATEVALUE(K64),"d/m"),"—")))),"{M}",ENCODEURL(IFERROR(TEXT(M64,"d/m"),IFERROR(TEXT(DATEVALUE(M64),"d/m"),"—")))),"{P}",ENCODEURL(IFERROR(TEXT(T64,"#,##0"),"—"))),"{Y}",ENCODEURL('⚙️ 設定'!$B$3)),"{S}",ENCODEURL('⚙️ 設定'!$B$2)),"🏠 回港後"))</f>
        <v/>
      </c>
    </row>
    <row r="65">
      <c r="A65" s="6" t="n"/>
      <c r="K65" s="6" t="n"/>
      <c r="M65" s="6" t="n"/>
      <c r="T65" s="33" t="n"/>
      <c r="U65" s="34" t="n"/>
      <c r="V65" s="29" t="n"/>
      <c r="W65" s="27">
        <f>IF(K65="","",IF(ISNUMBER(K65),K65-2,IFERROR(DATEVALUE(K65)-2,"")))</f>
        <v/>
      </c>
      <c r="X65" s="29" t="n"/>
      <c r="Y65" s="27">
        <f>IF(M65="","",IF(ISNUMBER(M65),M65+2,IFERROR(DATEVALUE(M65)+2,"")))</f>
        <v/>
      </c>
      <c r="Z65" s="29" t="n"/>
      <c r="AA65" s="29" t="n"/>
      <c r="AB65" s="29" t="n"/>
      <c r="AC65" s="29" t="n"/>
      <c r="AD65" s="30">
        <f>IF(OR(B65="",C65=""),"",HYPERLINK("https://wa.me/"&amp;IF(LEN(REGEXREPLACE(""&amp;C65,"[^0-9]",""))=8,"852"&amp;REGEXREPLACE(""&amp;C65,"[^0-9]",""),REGEXREPLACE(""&amp;C65,"[^0-9]",""))&amp;"?text="&amp;SUBSTITUTE(SUBSTITUTE(SUBSTITUTE(SUBSTITUTE(SUBSTITUTE(SUBSTITUTE(SUBSTITUTE('⚙️ 設定'!$B$5,"{N}",ENCODEURL(B65)),"{D}",ENCODEURL(I65)),"{K}",ENCODEURL(IFERROR(TEXT(K65,"d/m"),IFERROR(TEXT(DATEVALUE(K65),"d/m"),"—")))),"{M}",ENCODEURL(IFERROR(TEXT(M65,"d/m"),IFERROR(TEXT(DATEVALUE(M65),"d/m"),"—")))),"{P}",ENCODEURL(IFERROR(TEXT(T65,"#,##0"),"—"))),"{Y}",ENCODEURL('⚙️ 設定'!$B$3)),"{S}",ENCODEURL('⚙️ 設定'!$B$2)),"💰 追保費"))</f>
        <v/>
      </c>
      <c r="AE65" s="31">
        <f>IF(OR(B65="",C65=""),"",HYPERLINK("https://wa.me/"&amp;IF(LEN(REGEXREPLACE(""&amp;C65,"[^0-9]",""))=8,"852"&amp;REGEXREPLACE(""&amp;C65,"[^0-9]",""),REGEXREPLACE(""&amp;C65,"[^0-9]",""))&amp;"?text="&amp;SUBSTITUTE(SUBSTITUTE(SUBSTITUTE(SUBSTITUTE(SUBSTITUTE(SUBSTITUTE(SUBSTITUTE('⚙️ 設定'!$B$7,"{N}",ENCODEURL(B65)),"{D}",ENCODEURL(I65)),"{K}",ENCODEURL(IFERROR(TEXT(K65,"d/m"),IFERROR(TEXT(DATEVALUE(K65),"d/m"),"—")))),"{M}",ENCODEURL(IFERROR(TEXT(M65,"d/m"),IFERROR(TEXT(DATEVALUE(M65),"d/m"),"—")))),"{P}",ENCODEURL(IFERROR(TEXT(T65,"#,##0"),"—"))),"{Y}",ENCODEURL('⚙️ 設定'!$B$3)),"{S}",ENCODEURL('⚙️ 設定'!$B$2)),"✈️ 出發前"))</f>
        <v/>
      </c>
      <c r="AF65" s="32">
        <f>IF(OR(B65="",C65=""),"",HYPERLINK("https://wa.me/"&amp;IF(LEN(REGEXREPLACE(""&amp;C65,"[^0-9]",""))=8,"852"&amp;REGEXREPLACE(""&amp;C65,"[^0-9]",""),REGEXREPLACE(""&amp;C65,"[^0-9]",""))&amp;"?text="&amp;SUBSTITUTE(SUBSTITUTE(SUBSTITUTE(SUBSTITUTE(SUBSTITUTE(SUBSTITUTE(SUBSTITUTE('⚙️ 設定'!$B$9,"{N}",ENCODEURL(B65)),"{D}",ENCODEURL(I65)),"{K}",ENCODEURL(IFERROR(TEXT(K65,"d/m"),IFERROR(TEXT(DATEVALUE(K65),"d/m"),"—")))),"{M}",ENCODEURL(IFERROR(TEXT(M65,"d/m"),IFERROR(TEXT(DATEVALUE(M65),"d/m"),"—")))),"{P}",ENCODEURL(IFERROR(TEXT(T65,"#,##0"),"—"))),"{Y}",ENCODEURL('⚙️ 設定'!$B$3)),"{S}",ENCODEURL('⚙️ 設定'!$B$2)),"🏠 回港後"))</f>
        <v/>
      </c>
    </row>
    <row r="66">
      <c r="A66" s="6" t="n"/>
      <c r="K66" s="6" t="n"/>
      <c r="M66" s="6" t="n"/>
      <c r="T66" s="33" t="n"/>
      <c r="U66" s="34" t="n"/>
      <c r="V66" s="29" t="n"/>
      <c r="W66" s="27">
        <f>IF(K66="","",IF(ISNUMBER(K66),K66-2,IFERROR(DATEVALUE(K66)-2,"")))</f>
        <v/>
      </c>
      <c r="X66" s="29" t="n"/>
      <c r="Y66" s="27">
        <f>IF(M66="","",IF(ISNUMBER(M66),M66+2,IFERROR(DATEVALUE(M66)+2,"")))</f>
        <v/>
      </c>
      <c r="Z66" s="29" t="n"/>
      <c r="AA66" s="29" t="n"/>
      <c r="AB66" s="29" t="n"/>
      <c r="AC66" s="29" t="n"/>
      <c r="AD66" s="30">
        <f>IF(OR(B66="",C66=""),"",HYPERLINK("https://wa.me/"&amp;IF(LEN(REGEXREPLACE(""&amp;C66,"[^0-9]",""))=8,"852"&amp;REGEXREPLACE(""&amp;C66,"[^0-9]",""),REGEXREPLACE(""&amp;C66,"[^0-9]",""))&amp;"?text="&amp;SUBSTITUTE(SUBSTITUTE(SUBSTITUTE(SUBSTITUTE(SUBSTITUTE(SUBSTITUTE(SUBSTITUTE('⚙️ 設定'!$B$5,"{N}",ENCODEURL(B66)),"{D}",ENCODEURL(I66)),"{K}",ENCODEURL(IFERROR(TEXT(K66,"d/m"),IFERROR(TEXT(DATEVALUE(K66),"d/m"),"—")))),"{M}",ENCODEURL(IFERROR(TEXT(M66,"d/m"),IFERROR(TEXT(DATEVALUE(M66),"d/m"),"—")))),"{P}",ENCODEURL(IFERROR(TEXT(T66,"#,##0"),"—"))),"{Y}",ENCODEURL('⚙️ 設定'!$B$3)),"{S}",ENCODEURL('⚙️ 設定'!$B$2)),"💰 追保費"))</f>
        <v/>
      </c>
      <c r="AE66" s="31">
        <f>IF(OR(B66="",C66=""),"",HYPERLINK("https://wa.me/"&amp;IF(LEN(REGEXREPLACE(""&amp;C66,"[^0-9]",""))=8,"852"&amp;REGEXREPLACE(""&amp;C66,"[^0-9]",""),REGEXREPLACE(""&amp;C66,"[^0-9]",""))&amp;"?text="&amp;SUBSTITUTE(SUBSTITUTE(SUBSTITUTE(SUBSTITUTE(SUBSTITUTE(SUBSTITUTE(SUBSTITUTE('⚙️ 設定'!$B$7,"{N}",ENCODEURL(B66)),"{D}",ENCODEURL(I66)),"{K}",ENCODEURL(IFERROR(TEXT(K66,"d/m"),IFERROR(TEXT(DATEVALUE(K66),"d/m"),"—")))),"{M}",ENCODEURL(IFERROR(TEXT(M66,"d/m"),IFERROR(TEXT(DATEVALUE(M66),"d/m"),"—")))),"{P}",ENCODEURL(IFERROR(TEXT(T66,"#,##0"),"—"))),"{Y}",ENCODEURL('⚙️ 設定'!$B$3)),"{S}",ENCODEURL('⚙️ 設定'!$B$2)),"✈️ 出發前"))</f>
        <v/>
      </c>
      <c r="AF66" s="32">
        <f>IF(OR(B66="",C66=""),"",HYPERLINK("https://wa.me/"&amp;IF(LEN(REGEXREPLACE(""&amp;C66,"[^0-9]",""))=8,"852"&amp;REGEXREPLACE(""&amp;C66,"[^0-9]",""),REGEXREPLACE(""&amp;C66,"[^0-9]",""))&amp;"?text="&amp;SUBSTITUTE(SUBSTITUTE(SUBSTITUTE(SUBSTITUTE(SUBSTITUTE(SUBSTITUTE(SUBSTITUTE('⚙️ 設定'!$B$9,"{N}",ENCODEURL(B66)),"{D}",ENCODEURL(I66)),"{K}",ENCODEURL(IFERROR(TEXT(K66,"d/m"),IFERROR(TEXT(DATEVALUE(K66),"d/m"),"—")))),"{M}",ENCODEURL(IFERROR(TEXT(M66,"d/m"),IFERROR(TEXT(DATEVALUE(M66),"d/m"),"—")))),"{P}",ENCODEURL(IFERROR(TEXT(T66,"#,##0"),"—"))),"{Y}",ENCODEURL('⚙️ 設定'!$B$3)),"{S}",ENCODEURL('⚙️ 設定'!$B$2)),"🏠 回港後"))</f>
        <v/>
      </c>
    </row>
    <row r="67">
      <c r="A67" s="6" t="n"/>
      <c r="K67" s="6" t="n"/>
      <c r="M67" s="6" t="n"/>
      <c r="T67" s="33" t="n"/>
      <c r="U67" s="34" t="n"/>
      <c r="V67" s="29" t="n"/>
      <c r="W67" s="27">
        <f>IF(K67="","",IF(ISNUMBER(K67),K67-2,IFERROR(DATEVALUE(K67)-2,"")))</f>
        <v/>
      </c>
      <c r="X67" s="29" t="n"/>
      <c r="Y67" s="27">
        <f>IF(M67="","",IF(ISNUMBER(M67),M67+2,IFERROR(DATEVALUE(M67)+2,"")))</f>
        <v/>
      </c>
      <c r="Z67" s="29" t="n"/>
      <c r="AA67" s="29" t="n"/>
      <c r="AB67" s="29" t="n"/>
      <c r="AC67" s="29" t="n"/>
      <c r="AD67" s="30">
        <f>IF(OR(B67="",C67=""),"",HYPERLINK("https://wa.me/"&amp;IF(LEN(REGEXREPLACE(""&amp;C67,"[^0-9]",""))=8,"852"&amp;REGEXREPLACE(""&amp;C67,"[^0-9]",""),REGEXREPLACE(""&amp;C67,"[^0-9]",""))&amp;"?text="&amp;SUBSTITUTE(SUBSTITUTE(SUBSTITUTE(SUBSTITUTE(SUBSTITUTE(SUBSTITUTE(SUBSTITUTE('⚙️ 設定'!$B$5,"{N}",ENCODEURL(B67)),"{D}",ENCODEURL(I67)),"{K}",ENCODEURL(IFERROR(TEXT(K67,"d/m"),IFERROR(TEXT(DATEVALUE(K67),"d/m"),"—")))),"{M}",ENCODEURL(IFERROR(TEXT(M67,"d/m"),IFERROR(TEXT(DATEVALUE(M67),"d/m"),"—")))),"{P}",ENCODEURL(IFERROR(TEXT(T67,"#,##0"),"—"))),"{Y}",ENCODEURL('⚙️ 設定'!$B$3)),"{S}",ENCODEURL('⚙️ 設定'!$B$2)),"💰 追保費"))</f>
        <v/>
      </c>
      <c r="AE67" s="31">
        <f>IF(OR(B67="",C67=""),"",HYPERLINK("https://wa.me/"&amp;IF(LEN(REGEXREPLACE(""&amp;C67,"[^0-9]",""))=8,"852"&amp;REGEXREPLACE(""&amp;C67,"[^0-9]",""),REGEXREPLACE(""&amp;C67,"[^0-9]",""))&amp;"?text="&amp;SUBSTITUTE(SUBSTITUTE(SUBSTITUTE(SUBSTITUTE(SUBSTITUTE(SUBSTITUTE(SUBSTITUTE('⚙️ 設定'!$B$7,"{N}",ENCODEURL(B67)),"{D}",ENCODEURL(I67)),"{K}",ENCODEURL(IFERROR(TEXT(K67,"d/m"),IFERROR(TEXT(DATEVALUE(K67),"d/m"),"—")))),"{M}",ENCODEURL(IFERROR(TEXT(M67,"d/m"),IFERROR(TEXT(DATEVALUE(M67),"d/m"),"—")))),"{P}",ENCODEURL(IFERROR(TEXT(T67,"#,##0"),"—"))),"{Y}",ENCODEURL('⚙️ 設定'!$B$3)),"{S}",ENCODEURL('⚙️ 設定'!$B$2)),"✈️ 出發前"))</f>
        <v/>
      </c>
      <c r="AF67" s="32">
        <f>IF(OR(B67="",C67=""),"",HYPERLINK("https://wa.me/"&amp;IF(LEN(REGEXREPLACE(""&amp;C67,"[^0-9]",""))=8,"852"&amp;REGEXREPLACE(""&amp;C67,"[^0-9]",""),REGEXREPLACE(""&amp;C67,"[^0-9]",""))&amp;"?text="&amp;SUBSTITUTE(SUBSTITUTE(SUBSTITUTE(SUBSTITUTE(SUBSTITUTE(SUBSTITUTE(SUBSTITUTE('⚙️ 設定'!$B$9,"{N}",ENCODEURL(B67)),"{D}",ENCODEURL(I67)),"{K}",ENCODEURL(IFERROR(TEXT(K67,"d/m"),IFERROR(TEXT(DATEVALUE(K67),"d/m"),"—")))),"{M}",ENCODEURL(IFERROR(TEXT(M67,"d/m"),IFERROR(TEXT(DATEVALUE(M67),"d/m"),"—")))),"{P}",ENCODEURL(IFERROR(TEXT(T67,"#,##0"),"—"))),"{Y}",ENCODEURL('⚙️ 設定'!$B$3)),"{S}",ENCODEURL('⚙️ 設定'!$B$2)),"🏠 回港後"))</f>
        <v/>
      </c>
    </row>
    <row r="68">
      <c r="A68" s="6" t="n"/>
      <c r="K68" s="6" t="n"/>
      <c r="M68" s="6" t="n"/>
      <c r="T68" s="33" t="n"/>
      <c r="U68" s="34" t="n"/>
      <c r="V68" s="29" t="n"/>
      <c r="W68" s="27">
        <f>IF(K68="","",IF(ISNUMBER(K68),K68-2,IFERROR(DATEVALUE(K68)-2,"")))</f>
        <v/>
      </c>
      <c r="X68" s="29" t="n"/>
      <c r="Y68" s="27">
        <f>IF(M68="","",IF(ISNUMBER(M68),M68+2,IFERROR(DATEVALUE(M68)+2,"")))</f>
        <v/>
      </c>
      <c r="Z68" s="29" t="n"/>
      <c r="AA68" s="29" t="n"/>
      <c r="AB68" s="29" t="n"/>
      <c r="AC68" s="29" t="n"/>
      <c r="AD68" s="30">
        <f>IF(OR(B68="",C68=""),"",HYPERLINK("https://wa.me/"&amp;IF(LEN(REGEXREPLACE(""&amp;C68,"[^0-9]",""))=8,"852"&amp;REGEXREPLACE(""&amp;C68,"[^0-9]",""),REGEXREPLACE(""&amp;C68,"[^0-9]",""))&amp;"?text="&amp;SUBSTITUTE(SUBSTITUTE(SUBSTITUTE(SUBSTITUTE(SUBSTITUTE(SUBSTITUTE(SUBSTITUTE('⚙️ 設定'!$B$5,"{N}",ENCODEURL(B68)),"{D}",ENCODEURL(I68)),"{K}",ENCODEURL(IFERROR(TEXT(K68,"d/m"),IFERROR(TEXT(DATEVALUE(K68),"d/m"),"—")))),"{M}",ENCODEURL(IFERROR(TEXT(M68,"d/m"),IFERROR(TEXT(DATEVALUE(M68),"d/m"),"—")))),"{P}",ENCODEURL(IFERROR(TEXT(T68,"#,##0"),"—"))),"{Y}",ENCODEURL('⚙️ 設定'!$B$3)),"{S}",ENCODEURL('⚙️ 設定'!$B$2)),"💰 追保費"))</f>
        <v/>
      </c>
      <c r="AE68" s="31">
        <f>IF(OR(B68="",C68=""),"",HYPERLINK("https://wa.me/"&amp;IF(LEN(REGEXREPLACE(""&amp;C68,"[^0-9]",""))=8,"852"&amp;REGEXREPLACE(""&amp;C68,"[^0-9]",""),REGEXREPLACE(""&amp;C68,"[^0-9]",""))&amp;"?text="&amp;SUBSTITUTE(SUBSTITUTE(SUBSTITUTE(SUBSTITUTE(SUBSTITUTE(SUBSTITUTE(SUBSTITUTE('⚙️ 設定'!$B$7,"{N}",ENCODEURL(B68)),"{D}",ENCODEURL(I68)),"{K}",ENCODEURL(IFERROR(TEXT(K68,"d/m"),IFERROR(TEXT(DATEVALUE(K68),"d/m"),"—")))),"{M}",ENCODEURL(IFERROR(TEXT(M68,"d/m"),IFERROR(TEXT(DATEVALUE(M68),"d/m"),"—")))),"{P}",ENCODEURL(IFERROR(TEXT(T68,"#,##0"),"—"))),"{Y}",ENCODEURL('⚙️ 設定'!$B$3)),"{S}",ENCODEURL('⚙️ 設定'!$B$2)),"✈️ 出發前"))</f>
        <v/>
      </c>
      <c r="AF68" s="32">
        <f>IF(OR(B68="",C68=""),"",HYPERLINK("https://wa.me/"&amp;IF(LEN(REGEXREPLACE(""&amp;C68,"[^0-9]",""))=8,"852"&amp;REGEXREPLACE(""&amp;C68,"[^0-9]",""),REGEXREPLACE(""&amp;C68,"[^0-9]",""))&amp;"?text="&amp;SUBSTITUTE(SUBSTITUTE(SUBSTITUTE(SUBSTITUTE(SUBSTITUTE(SUBSTITUTE(SUBSTITUTE('⚙️ 設定'!$B$9,"{N}",ENCODEURL(B68)),"{D}",ENCODEURL(I68)),"{K}",ENCODEURL(IFERROR(TEXT(K68,"d/m"),IFERROR(TEXT(DATEVALUE(K68),"d/m"),"—")))),"{M}",ENCODEURL(IFERROR(TEXT(M68,"d/m"),IFERROR(TEXT(DATEVALUE(M68),"d/m"),"—")))),"{P}",ENCODEURL(IFERROR(TEXT(T68,"#,##0"),"—"))),"{Y}",ENCODEURL('⚙️ 設定'!$B$3)),"{S}",ENCODEURL('⚙️ 設定'!$B$2)),"🏠 回港後"))</f>
        <v/>
      </c>
    </row>
    <row r="69">
      <c r="A69" s="6" t="n"/>
      <c r="K69" s="6" t="n"/>
      <c r="M69" s="6" t="n"/>
      <c r="T69" s="33" t="n"/>
      <c r="U69" s="34" t="n"/>
      <c r="V69" s="29" t="n"/>
      <c r="W69" s="27">
        <f>IF(K69="","",IF(ISNUMBER(K69),K69-2,IFERROR(DATEVALUE(K69)-2,"")))</f>
        <v/>
      </c>
      <c r="X69" s="29" t="n"/>
      <c r="Y69" s="27">
        <f>IF(M69="","",IF(ISNUMBER(M69),M69+2,IFERROR(DATEVALUE(M69)+2,"")))</f>
        <v/>
      </c>
      <c r="Z69" s="29" t="n"/>
      <c r="AA69" s="29" t="n"/>
      <c r="AB69" s="29" t="n"/>
      <c r="AC69" s="29" t="n"/>
      <c r="AD69" s="30">
        <f>IF(OR(B69="",C69=""),"",HYPERLINK("https://wa.me/"&amp;IF(LEN(REGEXREPLACE(""&amp;C69,"[^0-9]",""))=8,"852"&amp;REGEXREPLACE(""&amp;C69,"[^0-9]",""),REGEXREPLACE(""&amp;C69,"[^0-9]",""))&amp;"?text="&amp;SUBSTITUTE(SUBSTITUTE(SUBSTITUTE(SUBSTITUTE(SUBSTITUTE(SUBSTITUTE(SUBSTITUTE('⚙️ 設定'!$B$5,"{N}",ENCODEURL(B69)),"{D}",ENCODEURL(I69)),"{K}",ENCODEURL(IFERROR(TEXT(K69,"d/m"),IFERROR(TEXT(DATEVALUE(K69),"d/m"),"—")))),"{M}",ENCODEURL(IFERROR(TEXT(M69,"d/m"),IFERROR(TEXT(DATEVALUE(M69),"d/m"),"—")))),"{P}",ENCODEURL(IFERROR(TEXT(T69,"#,##0"),"—"))),"{Y}",ENCODEURL('⚙️ 設定'!$B$3)),"{S}",ENCODEURL('⚙️ 設定'!$B$2)),"💰 追保費"))</f>
        <v/>
      </c>
      <c r="AE69" s="31">
        <f>IF(OR(B69="",C69=""),"",HYPERLINK("https://wa.me/"&amp;IF(LEN(REGEXREPLACE(""&amp;C69,"[^0-9]",""))=8,"852"&amp;REGEXREPLACE(""&amp;C69,"[^0-9]",""),REGEXREPLACE(""&amp;C69,"[^0-9]",""))&amp;"?text="&amp;SUBSTITUTE(SUBSTITUTE(SUBSTITUTE(SUBSTITUTE(SUBSTITUTE(SUBSTITUTE(SUBSTITUTE('⚙️ 設定'!$B$7,"{N}",ENCODEURL(B69)),"{D}",ENCODEURL(I69)),"{K}",ENCODEURL(IFERROR(TEXT(K69,"d/m"),IFERROR(TEXT(DATEVALUE(K69),"d/m"),"—")))),"{M}",ENCODEURL(IFERROR(TEXT(M69,"d/m"),IFERROR(TEXT(DATEVALUE(M69),"d/m"),"—")))),"{P}",ENCODEURL(IFERROR(TEXT(T69,"#,##0"),"—"))),"{Y}",ENCODEURL('⚙️ 設定'!$B$3)),"{S}",ENCODEURL('⚙️ 設定'!$B$2)),"✈️ 出發前"))</f>
        <v/>
      </c>
      <c r="AF69" s="32">
        <f>IF(OR(B69="",C69=""),"",HYPERLINK("https://wa.me/"&amp;IF(LEN(REGEXREPLACE(""&amp;C69,"[^0-9]",""))=8,"852"&amp;REGEXREPLACE(""&amp;C69,"[^0-9]",""),REGEXREPLACE(""&amp;C69,"[^0-9]",""))&amp;"?text="&amp;SUBSTITUTE(SUBSTITUTE(SUBSTITUTE(SUBSTITUTE(SUBSTITUTE(SUBSTITUTE(SUBSTITUTE('⚙️ 設定'!$B$9,"{N}",ENCODEURL(B69)),"{D}",ENCODEURL(I69)),"{K}",ENCODEURL(IFERROR(TEXT(K69,"d/m"),IFERROR(TEXT(DATEVALUE(K69),"d/m"),"—")))),"{M}",ENCODEURL(IFERROR(TEXT(M69,"d/m"),IFERROR(TEXT(DATEVALUE(M69),"d/m"),"—")))),"{P}",ENCODEURL(IFERROR(TEXT(T69,"#,##0"),"—"))),"{Y}",ENCODEURL('⚙️ 設定'!$B$3)),"{S}",ENCODEURL('⚙️ 設定'!$B$2)),"🏠 回港後"))</f>
        <v/>
      </c>
    </row>
    <row r="70">
      <c r="A70" s="6" t="n"/>
      <c r="K70" s="6" t="n"/>
      <c r="M70" s="6" t="n"/>
      <c r="T70" s="33" t="n"/>
      <c r="U70" s="34" t="n"/>
      <c r="V70" s="29" t="n"/>
      <c r="W70" s="27">
        <f>IF(K70="","",IF(ISNUMBER(K70),K70-2,IFERROR(DATEVALUE(K70)-2,"")))</f>
        <v/>
      </c>
      <c r="X70" s="29" t="n"/>
      <c r="Y70" s="27">
        <f>IF(M70="","",IF(ISNUMBER(M70),M70+2,IFERROR(DATEVALUE(M70)+2,"")))</f>
        <v/>
      </c>
      <c r="Z70" s="29" t="n"/>
      <c r="AA70" s="29" t="n"/>
      <c r="AB70" s="29" t="n"/>
      <c r="AC70" s="29" t="n"/>
      <c r="AD70" s="30">
        <f>IF(OR(B70="",C70=""),"",HYPERLINK("https://wa.me/"&amp;IF(LEN(REGEXREPLACE(""&amp;C70,"[^0-9]",""))=8,"852"&amp;REGEXREPLACE(""&amp;C70,"[^0-9]",""),REGEXREPLACE(""&amp;C70,"[^0-9]",""))&amp;"?text="&amp;SUBSTITUTE(SUBSTITUTE(SUBSTITUTE(SUBSTITUTE(SUBSTITUTE(SUBSTITUTE(SUBSTITUTE('⚙️ 設定'!$B$5,"{N}",ENCODEURL(B70)),"{D}",ENCODEURL(I70)),"{K}",ENCODEURL(IFERROR(TEXT(K70,"d/m"),IFERROR(TEXT(DATEVALUE(K70),"d/m"),"—")))),"{M}",ENCODEURL(IFERROR(TEXT(M70,"d/m"),IFERROR(TEXT(DATEVALUE(M70),"d/m"),"—")))),"{P}",ENCODEURL(IFERROR(TEXT(T70,"#,##0"),"—"))),"{Y}",ENCODEURL('⚙️ 設定'!$B$3)),"{S}",ENCODEURL('⚙️ 設定'!$B$2)),"💰 追保費"))</f>
        <v/>
      </c>
      <c r="AE70" s="31">
        <f>IF(OR(B70="",C70=""),"",HYPERLINK("https://wa.me/"&amp;IF(LEN(REGEXREPLACE(""&amp;C70,"[^0-9]",""))=8,"852"&amp;REGEXREPLACE(""&amp;C70,"[^0-9]",""),REGEXREPLACE(""&amp;C70,"[^0-9]",""))&amp;"?text="&amp;SUBSTITUTE(SUBSTITUTE(SUBSTITUTE(SUBSTITUTE(SUBSTITUTE(SUBSTITUTE(SUBSTITUTE('⚙️ 設定'!$B$7,"{N}",ENCODEURL(B70)),"{D}",ENCODEURL(I70)),"{K}",ENCODEURL(IFERROR(TEXT(K70,"d/m"),IFERROR(TEXT(DATEVALUE(K70),"d/m"),"—")))),"{M}",ENCODEURL(IFERROR(TEXT(M70,"d/m"),IFERROR(TEXT(DATEVALUE(M70),"d/m"),"—")))),"{P}",ENCODEURL(IFERROR(TEXT(T70,"#,##0"),"—"))),"{Y}",ENCODEURL('⚙️ 設定'!$B$3)),"{S}",ENCODEURL('⚙️ 設定'!$B$2)),"✈️ 出發前"))</f>
        <v/>
      </c>
      <c r="AF70" s="32">
        <f>IF(OR(B70="",C70=""),"",HYPERLINK("https://wa.me/"&amp;IF(LEN(REGEXREPLACE(""&amp;C70,"[^0-9]",""))=8,"852"&amp;REGEXREPLACE(""&amp;C70,"[^0-9]",""),REGEXREPLACE(""&amp;C70,"[^0-9]",""))&amp;"?text="&amp;SUBSTITUTE(SUBSTITUTE(SUBSTITUTE(SUBSTITUTE(SUBSTITUTE(SUBSTITUTE(SUBSTITUTE('⚙️ 設定'!$B$9,"{N}",ENCODEURL(B70)),"{D}",ENCODEURL(I70)),"{K}",ENCODEURL(IFERROR(TEXT(K70,"d/m"),IFERROR(TEXT(DATEVALUE(K70),"d/m"),"—")))),"{M}",ENCODEURL(IFERROR(TEXT(M70,"d/m"),IFERROR(TEXT(DATEVALUE(M70),"d/m"),"—")))),"{P}",ENCODEURL(IFERROR(TEXT(T70,"#,##0"),"—"))),"{Y}",ENCODEURL('⚙️ 設定'!$B$3)),"{S}",ENCODEURL('⚙️ 設定'!$B$2)),"🏠 回港後"))</f>
        <v/>
      </c>
    </row>
    <row r="71">
      <c r="A71" s="6" t="n"/>
      <c r="K71" s="6" t="n"/>
      <c r="M71" s="6" t="n"/>
      <c r="T71" s="33" t="n"/>
      <c r="U71" s="34" t="n"/>
      <c r="V71" s="29" t="n"/>
      <c r="W71" s="27">
        <f>IF(K71="","",IF(ISNUMBER(K71),K71-2,IFERROR(DATEVALUE(K71)-2,"")))</f>
        <v/>
      </c>
      <c r="X71" s="29" t="n"/>
      <c r="Y71" s="27">
        <f>IF(M71="","",IF(ISNUMBER(M71),M71+2,IFERROR(DATEVALUE(M71)+2,"")))</f>
        <v/>
      </c>
      <c r="Z71" s="29" t="n"/>
      <c r="AA71" s="29" t="n"/>
      <c r="AB71" s="29" t="n"/>
      <c r="AC71" s="29" t="n"/>
      <c r="AD71" s="30">
        <f>IF(OR(B71="",C71=""),"",HYPERLINK("https://wa.me/"&amp;IF(LEN(REGEXREPLACE(""&amp;C71,"[^0-9]",""))=8,"852"&amp;REGEXREPLACE(""&amp;C71,"[^0-9]",""),REGEXREPLACE(""&amp;C71,"[^0-9]",""))&amp;"?text="&amp;SUBSTITUTE(SUBSTITUTE(SUBSTITUTE(SUBSTITUTE(SUBSTITUTE(SUBSTITUTE(SUBSTITUTE('⚙️ 設定'!$B$5,"{N}",ENCODEURL(B71)),"{D}",ENCODEURL(I71)),"{K}",ENCODEURL(IFERROR(TEXT(K71,"d/m"),IFERROR(TEXT(DATEVALUE(K71),"d/m"),"—")))),"{M}",ENCODEURL(IFERROR(TEXT(M71,"d/m"),IFERROR(TEXT(DATEVALUE(M71),"d/m"),"—")))),"{P}",ENCODEURL(IFERROR(TEXT(T71,"#,##0"),"—"))),"{Y}",ENCODEURL('⚙️ 設定'!$B$3)),"{S}",ENCODEURL('⚙️ 設定'!$B$2)),"💰 追保費"))</f>
        <v/>
      </c>
      <c r="AE71" s="31">
        <f>IF(OR(B71="",C71=""),"",HYPERLINK("https://wa.me/"&amp;IF(LEN(REGEXREPLACE(""&amp;C71,"[^0-9]",""))=8,"852"&amp;REGEXREPLACE(""&amp;C71,"[^0-9]",""),REGEXREPLACE(""&amp;C71,"[^0-9]",""))&amp;"?text="&amp;SUBSTITUTE(SUBSTITUTE(SUBSTITUTE(SUBSTITUTE(SUBSTITUTE(SUBSTITUTE(SUBSTITUTE('⚙️ 設定'!$B$7,"{N}",ENCODEURL(B71)),"{D}",ENCODEURL(I71)),"{K}",ENCODEURL(IFERROR(TEXT(K71,"d/m"),IFERROR(TEXT(DATEVALUE(K71),"d/m"),"—")))),"{M}",ENCODEURL(IFERROR(TEXT(M71,"d/m"),IFERROR(TEXT(DATEVALUE(M71),"d/m"),"—")))),"{P}",ENCODEURL(IFERROR(TEXT(T71,"#,##0"),"—"))),"{Y}",ENCODEURL('⚙️ 設定'!$B$3)),"{S}",ENCODEURL('⚙️ 設定'!$B$2)),"✈️ 出發前"))</f>
        <v/>
      </c>
      <c r="AF71" s="32">
        <f>IF(OR(B71="",C71=""),"",HYPERLINK("https://wa.me/"&amp;IF(LEN(REGEXREPLACE(""&amp;C71,"[^0-9]",""))=8,"852"&amp;REGEXREPLACE(""&amp;C71,"[^0-9]",""),REGEXREPLACE(""&amp;C71,"[^0-9]",""))&amp;"?text="&amp;SUBSTITUTE(SUBSTITUTE(SUBSTITUTE(SUBSTITUTE(SUBSTITUTE(SUBSTITUTE(SUBSTITUTE('⚙️ 設定'!$B$9,"{N}",ENCODEURL(B71)),"{D}",ENCODEURL(I71)),"{K}",ENCODEURL(IFERROR(TEXT(K71,"d/m"),IFERROR(TEXT(DATEVALUE(K71),"d/m"),"—")))),"{M}",ENCODEURL(IFERROR(TEXT(M71,"d/m"),IFERROR(TEXT(DATEVALUE(M71),"d/m"),"—")))),"{P}",ENCODEURL(IFERROR(TEXT(T71,"#,##0"),"—"))),"{Y}",ENCODEURL('⚙️ 設定'!$B$3)),"{S}",ENCODEURL('⚙️ 設定'!$B$2)),"🏠 回港後"))</f>
        <v/>
      </c>
    </row>
    <row r="72">
      <c r="A72" s="6" t="n"/>
      <c r="K72" s="6" t="n"/>
      <c r="M72" s="6" t="n"/>
      <c r="T72" s="33" t="n"/>
      <c r="U72" s="34" t="n"/>
      <c r="V72" s="29" t="n"/>
      <c r="W72" s="27">
        <f>IF(K72="","",IF(ISNUMBER(K72),K72-2,IFERROR(DATEVALUE(K72)-2,"")))</f>
        <v/>
      </c>
      <c r="X72" s="29" t="n"/>
      <c r="Y72" s="27">
        <f>IF(M72="","",IF(ISNUMBER(M72),M72+2,IFERROR(DATEVALUE(M72)+2,"")))</f>
        <v/>
      </c>
      <c r="Z72" s="29" t="n"/>
      <c r="AA72" s="29" t="n"/>
      <c r="AB72" s="29" t="n"/>
      <c r="AC72" s="29" t="n"/>
      <c r="AD72" s="30">
        <f>IF(OR(B72="",C72=""),"",HYPERLINK("https://wa.me/"&amp;IF(LEN(REGEXREPLACE(""&amp;C72,"[^0-9]",""))=8,"852"&amp;REGEXREPLACE(""&amp;C72,"[^0-9]",""),REGEXREPLACE(""&amp;C72,"[^0-9]",""))&amp;"?text="&amp;SUBSTITUTE(SUBSTITUTE(SUBSTITUTE(SUBSTITUTE(SUBSTITUTE(SUBSTITUTE(SUBSTITUTE('⚙️ 設定'!$B$5,"{N}",ENCODEURL(B72)),"{D}",ENCODEURL(I72)),"{K}",ENCODEURL(IFERROR(TEXT(K72,"d/m"),IFERROR(TEXT(DATEVALUE(K72),"d/m"),"—")))),"{M}",ENCODEURL(IFERROR(TEXT(M72,"d/m"),IFERROR(TEXT(DATEVALUE(M72),"d/m"),"—")))),"{P}",ENCODEURL(IFERROR(TEXT(T72,"#,##0"),"—"))),"{Y}",ENCODEURL('⚙️ 設定'!$B$3)),"{S}",ENCODEURL('⚙️ 設定'!$B$2)),"💰 追保費"))</f>
        <v/>
      </c>
      <c r="AE72" s="31">
        <f>IF(OR(B72="",C72=""),"",HYPERLINK("https://wa.me/"&amp;IF(LEN(REGEXREPLACE(""&amp;C72,"[^0-9]",""))=8,"852"&amp;REGEXREPLACE(""&amp;C72,"[^0-9]",""),REGEXREPLACE(""&amp;C72,"[^0-9]",""))&amp;"?text="&amp;SUBSTITUTE(SUBSTITUTE(SUBSTITUTE(SUBSTITUTE(SUBSTITUTE(SUBSTITUTE(SUBSTITUTE('⚙️ 設定'!$B$7,"{N}",ENCODEURL(B72)),"{D}",ENCODEURL(I72)),"{K}",ENCODEURL(IFERROR(TEXT(K72,"d/m"),IFERROR(TEXT(DATEVALUE(K72),"d/m"),"—")))),"{M}",ENCODEURL(IFERROR(TEXT(M72,"d/m"),IFERROR(TEXT(DATEVALUE(M72),"d/m"),"—")))),"{P}",ENCODEURL(IFERROR(TEXT(T72,"#,##0"),"—"))),"{Y}",ENCODEURL('⚙️ 設定'!$B$3)),"{S}",ENCODEURL('⚙️ 設定'!$B$2)),"✈️ 出發前"))</f>
        <v/>
      </c>
      <c r="AF72" s="32">
        <f>IF(OR(B72="",C72=""),"",HYPERLINK("https://wa.me/"&amp;IF(LEN(REGEXREPLACE(""&amp;C72,"[^0-9]",""))=8,"852"&amp;REGEXREPLACE(""&amp;C72,"[^0-9]",""),REGEXREPLACE(""&amp;C72,"[^0-9]",""))&amp;"?text="&amp;SUBSTITUTE(SUBSTITUTE(SUBSTITUTE(SUBSTITUTE(SUBSTITUTE(SUBSTITUTE(SUBSTITUTE('⚙️ 設定'!$B$9,"{N}",ENCODEURL(B72)),"{D}",ENCODEURL(I72)),"{K}",ENCODEURL(IFERROR(TEXT(K72,"d/m"),IFERROR(TEXT(DATEVALUE(K72),"d/m"),"—")))),"{M}",ENCODEURL(IFERROR(TEXT(M72,"d/m"),IFERROR(TEXT(DATEVALUE(M72),"d/m"),"—")))),"{P}",ENCODEURL(IFERROR(TEXT(T72,"#,##0"),"—"))),"{Y}",ENCODEURL('⚙️ 設定'!$B$3)),"{S}",ENCODEURL('⚙️ 設定'!$B$2)),"🏠 回港後"))</f>
        <v/>
      </c>
    </row>
    <row r="73">
      <c r="A73" s="6" t="n"/>
      <c r="K73" s="6" t="n"/>
      <c r="M73" s="6" t="n"/>
      <c r="T73" s="33" t="n"/>
      <c r="U73" s="34" t="n"/>
      <c r="V73" s="29" t="n"/>
      <c r="W73" s="27">
        <f>IF(K73="","",IF(ISNUMBER(K73),K73-2,IFERROR(DATEVALUE(K73)-2,"")))</f>
        <v/>
      </c>
      <c r="X73" s="29" t="n"/>
      <c r="Y73" s="27">
        <f>IF(M73="","",IF(ISNUMBER(M73),M73+2,IFERROR(DATEVALUE(M73)+2,"")))</f>
        <v/>
      </c>
      <c r="Z73" s="29" t="n"/>
      <c r="AA73" s="29" t="n"/>
      <c r="AB73" s="29" t="n"/>
      <c r="AC73" s="29" t="n"/>
      <c r="AD73" s="30">
        <f>IF(OR(B73="",C73=""),"",HYPERLINK("https://wa.me/"&amp;IF(LEN(REGEXREPLACE(""&amp;C73,"[^0-9]",""))=8,"852"&amp;REGEXREPLACE(""&amp;C73,"[^0-9]",""),REGEXREPLACE(""&amp;C73,"[^0-9]",""))&amp;"?text="&amp;SUBSTITUTE(SUBSTITUTE(SUBSTITUTE(SUBSTITUTE(SUBSTITUTE(SUBSTITUTE(SUBSTITUTE('⚙️ 設定'!$B$5,"{N}",ENCODEURL(B73)),"{D}",ENCODEURL(I73)),"{K}",ENCODEURL(IFERROR(TEXT(K73,"d/m"),IFERROR(TEXT(DATEVALUE(K73),"d/m"),"—")))),"{M}",ENCODEURL(IFERROR(TEXT(M73,"d/m"),IFERROR(TEXT(DATEVALUE(M73),"d/m"),"—")))),"{P}",ENCODEURL(IFERROR(TEXT(T73,"#,##0"),"—"))),"{Y}",ENCODEURL('⚙️ 設定'!$B$3)),"{S}",ENCODEURL('⚙️ 設定'!$B$2)),"💰 追保費"))</f>
        <v/>
      </c>
      <c r="AE73" s="31">
        <f>IF(OR(B73="",C73=""),"",HYPERLINK("https://wa.me/"&amp;IF(LEN(REGEXREPLACE(""&amp;C73,"[^0-9]",""))=8,"852"&amp;REGEXREPLACE(""&amp;C73,"[^0-9]",""),REGEXREPLACE(""&amp;C73,"[^0-9]",""))&amp;"?text="&amp;SUBSTITUTE(SUBSTITUTE(SUBSTITUTE(SUBSTITUTE(SUBSTITUTE(SUBSTITUTE(SUBSTITUTE('⚙️ 設定'!$B$7,"{N}",ENCODEURL(B73)),"{D}",ENCODEURL(I73)),"{K}",ENCODEURL(IFERROR(TEXT(K73,"d/m"),IFERROR(TEXT(DATEVALUE(K73),"d/m"),"—")))),"{M}",ENCODEURL(IFERROR(TEXT(M73,"d/m"),IFERROR(TEXT(DATEVALUE(M73),"d/m"),"—")))),"{P}",ENCODEURL(IFERROR(TEXT(T73,"#,##0"),"—"))),"{Y}",ENCODEURL('⚙️ 設定'!$B$3)),"{S}",ENCODEURL('⚙️ 設定'!$B$2)),"✈️ 出發前"))</f>
        <v/>
      </c>
      <c r="AF73" s="32">
        <f>IF(OR(B73="",C73=""),"",HYPERLINK("https://wa.me/"&amp;IF(LEN(REGEXREPLACE(""&amp;C73,"[^0-9]",""))=8,"852"&amp;REGEXREPLACE(""&amp;C73,"[^0-9]",""),REGEXREPLACE(""&amp;C73,"[^0-9]",""))&amp;"?text="&amp;SUBSTITUTE(SUBSTITUTE(SUBSTITUTE(SUBSTITUTE(SUBSTITUTE(SUBSTITUTE(SUBSTITUTE('⚙️ 設定'!$B$9,"{N}",ENCODEURL(B73)),"{D}",ENCODEURL(I73)),"{K}",ENCODEURL(IFERROR(TEXT(K73,"d/m"),IFERROR(TEXT(DATEVALUE(K73),"d/m"),"—")))),"{M}",ENCODEURL(IFERROR(TEXT(M73,"d/m"),IFERROR(TEXT(DATEVALUE(M73),"d/m"),"—")))),"{P}",ENCODEURL(IFERROR(TEXT(T73,"#,##0"),"—"))),"{Y}",ENCODEURL('⚙️ 設定'!$B$3)),"{S}",ENCODEURL('⚙️ 設定'!$B$2)),"🏠 回港後"))</f>
        <v/>
      </c>
    </row>
    <row r="74">
      <c r="A74" s="6" t="n"/>
      <c r="K74" s="6" t="n"/>
      <c r="M74" s="6" t="n"/>
      <c r="T74" s="33" t="n"/>
      <c r="U74" s="34" t="n"/>
      <c r="V74" s="29" t="n"/>
      <c r="W74" s="27">
        <f>IF(K74="","",IF(ISNUMBER(K74),K74-2,IFERROR(DATEVALUE(K74)-2,"")))</f>
        <v/>
      </c>
      <c r="X74" s="29" t="n"/>
      <c r="Y74" s="27">
        <f>IF(M74="","",IF(ISNUMBER(M74),M74+2,IFERROR(DATEVALUE(M74)+2,"")))</f>
        <v/>
      </c>
      <c r="Z74" s="29" t="n"/>
      <c r="AA74" s="29" t="n"/>
      <c r="AB74" s="29" t="n"/>
      <c r="AC74" s="29" t="n"/>
      <c r="AD74" s="30">
        <f>IF(OR(B74="",C74=""),"",HYPERLINK("https://wa.me/"&amp;IF(LEN(REGEXREPLACE(""&amp;C74,"[^0-9]",""))=8,"852"&amp;REGEXREPLACE(""&amp;C74,"[^0-9]",""),REGEXREPLACE(""&amp;C74,"[^0-9]",""))&amp;"?text="&amp;SUBSTITUTE(SUBSTITUTE(SUBSTITUTE(SUBSTITUTE(SUBSTITUTE(SUBSTITUTE(SUBSTITUTE('⚙️ 設定'!$B$5,"{N}",ENCODEURL(B74)),"{D}",ENCODEURL(I74)),"{K}",ENCODEURL(IFERROR(TEXT(K74,"d/m"),IFERROR(TEXT(DATEVALUE(K74),"d/m"),"—")))),"{M}",ENCODEURL(IFERROR(TEXT(M74,"d/m"),IFERROR(TEXT(DATEVALUE(M74),"d/m"),"—")))),"{P}",ENCODEURL(IFERROR(TEXT(T74,"#,##0"),"—"))),"{Y}",ENCODEURL('⚙️ 設定'!$B$3)),"{S}",ENCODEURL('⚙️ 設定'!$B$2)),"💰 追保費"))</f>
        <v/>
      </c>
      <c r="AE74" s="31">
        <f>IF(OR(B74="",C74=""),"",HYPERLINK("https://wa.me/"&amp;IF(LEN(REGEXREPLACE(""&amp;C74,"[^0-9]",""))=8,"852"&amp;REGEXREPLACE(""&amp;C74,"[^0-9]",""),REGEXREPLACE(""&amp;C74,"[^0-9]",""))&amp;"?text="&amp;SUBSTITUTE(SUBSTITUTE(SUBSTITUTE(SUBSTITUTE(SUBSTITUTE(SUBSTITUTE(SUBSTITUTE('⚙️ 設定'!$B$7,"{N}",ENCODEURL(B74)),"{D}",ENCODEURL(I74)),"{K}",ENCODEURL(IFERROR(TEXT(K74,"d/m"),IFERROR(TEXT(DATEVALUE(K74),"d/m"),"—")))),"{M}",ENCODEURL(IFERROR(TEXT(M74,"d/m"),IFERROR(TEXT(DATEVALUE(M74),"d/m"),"—")))),"{P}",ENCODEURL(IFERROR(TEXT(T74,"#,##0"),"—"))),"{Y}",ENCODEURL('⚙️ 設定'!$B$3)),"{S}",ENCODEURL('⚙️ 設定'!$B$2)),"✈️ 出發前"))</f>
        <v/>
      </c>
      <c r="AF74" s="32">
        <f>IF(OR(B74="",C74=""),"",HYPERLINK("https://wa.me/"&amp;IF(LEN(REGEXREPLACE(""&amp;C74,"[^0-9]",""))=8,"852"&amp;REGEXREPLACE(""&amp;C74,"[^0-9]",""),REGEXREPLACE(""&amp;C74,"[^0-9]",""))&amp;"?text="&amp;SUBSTITUTE(SUBSTITUTE(SUBSTITUTE(SUBSTITUTE(SUBSTITUTE(SUBSTITUTE(SUBSTITUTE('⚙️ 設定'!$B$9,"{N}",ENCODEURL(B74)),"{D}",ENCODEURL(I74)),"{K}",ENCODEURL(IFERROR(TEXT(K74,"d/m"),IFERROR(TEXT(DATEVALUE(K74),"d/m"),"—")))),"{M}",ENCODEURL(IFERROR(TEXT(M74,"d/m"),IFERROR(TEXT(DATEVALUE(M74),"d/m"),"—")))),"{P}",ENCODEURL(IFERROR(TEXT(T74,"#,##0"),"—"))),"{Y}",ENCODEURL('⚙️ 設定'!$B$3)),"{S}",ENCODEURL('⚙️ 設定'!$B$2)),"🏠 回港後"))</f>
        <v/>
      </c>
    </row>
    <row r="75">
      <c r="A75" s="6" t="n"/>
      <c r="K75" s="6" t="n"/>
      <c r="M75" s="6" t="n"/>
      <c r="T75" s="33" t="n"/>
      <c r="U75" s="34" t="n"/>
      <c r="V75" s="29" t="n"/>
      <c r="W75" s="27">
        <f>IF(K75="","",IF(ISNUMBER(K75),K75-2,IFERROR(DATEVALUE(K75)-2,"")))</f>
        <v/>
      </c>
      <c r="X75" s="29" t="n"/>
      <c r="Y75" s="27">
        <f>IF(M75="","",IF(ISNUMBER(M75),M75+2,IFERROR(DATEVALUE(M75)+2,"")))</f>
        <v/>
      </c>
      <c r="Z75" s="29" t="n"/>
      <c r="AA75" s="29" t="n"/>
      <c r="AB75" s="29" t="n"/>
      <c r="AC75" s="29" t="n"/>
      <c r="AD75" s="30">
        <f>IF(OR(B75="",C75=""),"",HYPERLINK("https://wa.me/"&amp;IF(LEN(REGEXREPLACE(""&amp;C75,"[^0-9]",""))=8,"852"&amp;REGEXREPLACE(""&amp;C75,"[^0-9]",""),REGEXREPLACE(""&amp;C75,"[^0-9]",""))&amp;"?text="&amp;SUBSTITUTE(SUBSTITUTE(SUBSTITUTE(SUBSTITUTE(SUBSTITUTE(SUBSTITUTE(SUBSTITUTE('⚙️ 設定'!$B$5,"{N}",ENCODEURL(B75)),"{D}",ENCODEURL(I75)),"{K}",ENCODEURL(IFERROR(TEXT(K75,"d/m"),IFERROR(TEXT(DATEVALUE(K75),"d/m"),"—")))),"{M}",ENCODEURL(IFERROR(TEXT(M75,"d/m"),IFERROR(TEXT(DATEVALUE(M75),"d/m"),"—")))),"{P}",ENCODEURL(IFERROR(TEXT(T75,"#,##0"),"—"))),"{Y}",ENCODEURL('⚙️ 設定'!$B$3)),"{S}",ENCODEURL('⚙️ 設定'!$B$2)),"💰 追保費"))</f>
        <v/>
      </c>
      <c r="AE75" s="31">
        <f>IF(OR(B75="",C75=""),"",HYPERLINK("https://wa.me/"&amp;IF(LEN(REGEXREPLACE(""&amp;C75,"[^0-9]",""))=8,"852"&amp;REGEXREPLACE(""&amp;C75,"[^0-9]",""),REGEXREPLACE(""&amp;C75,"[^0-9]",""))&amp;"?text="&amp;SUBSTITUTE(SUBSTITUTE(SUBSTITUTE(SUBSTITUTE(SUBSTITUTE(SUBSTITUTE(SUBSTITUTE('⚙️ 設定'!$B$7,"{N}",ENCODEURL(B75)),"{D}",ENCODEURL(I75)),"{K}",ENCODEURL(IFERROR(TEXT(K75,"d/m"),IFERROR(TEXT(DATEVALUE(K75),"d/m"),"—")))),"{M}",ENCODEURL(IFERROR(TEXT(M75,"d/m"),IFERROR(TEXT(DATEVALUE(M75),"d/m"),"—")))),"{P}",ENCODEURL(IFERROR(TEXT(T75,"#,##0"),"—"))),"{Y}",ENCODEURL('⚙️ 設定'!$B$3)),"{S}",ENCODEURL('⚙️ 設定'!$B$2)),"✈️ 出發前"))</f>
        <v/>
      </c>
      <c r="AF75" s="32">
        <f>IF(OR(B75="",C75=""),"",HYPERLINK("https://wa.me/"&amp;IF(LEN(REGEXREPLACE(""&amp;C75,"[^0-9]",""))=8,"852"&amp;REGEXREPLACE(""&amp;C75,"[^0-9]",""),REGEXREPLACE(""&amp;C75,"[^0-9]",""))&amp;"?text="&amp;SUBSTITUTE(SUBSTITUTE(SUBSTITUTE(SUBSTITUTE(SUBSTITUTE(SUBSTITUTE(SUBSTITUTE('⚙️ 設定'!$B$9,"{N}",ENCODEURL(B75)),"{D}",ENCODEURL(I75)),"{K}",ENCODEURL(IFERROR(TEXT(K75,"d/m"),IFERROR(TEXT(DATEVALUE(K75),"d/m"),"—")))),"{M}",ENCODEURL(IFERROR(TEXT(M75,"d/m"),IFERROR(TEXT(DATEVALUE(M75),"d/m"),"—")))),"{P}",ENCODEURL(IFERROR(TEXT(T75,"#,##0"),"—"))),"{Y}",ENCODEURL('⚙️ 設定'!$B$3)),"{S}",ENCODEURL('⚙️ 設定'!$B$2)),"🏠 回港後"))</f>
        <v/>
      </c>
    </row>
    <row r="76">
      <c r="A76" s="6" t="n"/>
      <c r="K76" s="6" t="n"/>
      <c r="M76" s="6" t="n"/>
      <c r="T76" s="33" t="n"/>
      <c r="U76" s="34" t="n"/>
      <c r="V76" s="29" t="n"/>
      <c r="W76" s="27">
        <f>IF(K76="","",IF(ISNUMBER(K76),K76-2,IFERROR(DATEVALUE(K76)-2,"")))</f>
        <v/>
      </c>
      <c r="X76" s="29" t="n"/>
      <c r="Y76" s="27">
        <f>IF(M76="","",IF(ISNUMBER(M76),M76+2,IFERROR(DATEVALUE(M76)+2,"")))</f>
        <v/>
      </c>
      <c r="Z76" s="29" t="n"/>
      <c r="AA76" s="29" t="n"/>
      <c r="AB76" s="29" t="n"/>
      <c r="AC76" s="29" t="n"/>
      <c r="AD76" s="30">
        <f>IF(OR(B76="",C76=""),"",HYPERLINK("https://wa.me/"&amp;IF(LEN(REGEXREPLACE(""&amp;C76,"[^0-9]",""))=8,"852"&amp;REGEXREPLACE(""&amp;C76,"[^0-9]",""),REGEXREPLACE(""&amp;C76,"[^0-9]",""))&amp;"?text="&amp;SUBSTITUTE(SUBSTITUTE(SUBSTITUTE(SUBSTITUTE(SUBSTITUTE(SUBSTITUTE(SUBSTITUTE('⚙️ 設定'!$B$5,"{N}",ENCODEURL(B76)),"{D}",ENCODEURL(I76)),"{K}",ENCODEURL(IFERROR(TEXT(K76,"d/m"),IFERROR(TEXT(DATEVALUE(K76),"d/m"),"—")))),"{M}",ENCODEURL(IFERROR(TEXT(M76,"d/m"),IFERROR(TEXT(DATEVALUE(M76),"d/m"),"—")))),"{P}",ENCODEURL(IFERROR(TEXT(T76,"#,##0"),"—"))),"{Y}",ENCODEURL('⚙️ 設定'!$B$3)),"{S}",ENCODEURL('⚙️ 設定'!$B$2)),"💰 追保費"))</f>
        <v/>
      </c>
      <c r="AE76" s="31">
        <f>IF(OR(B76="",C76=""),"",HYPERLINK("https://wa.me/"&amp;IF(LEN(REGEXREPLACE(""&amp;C76,"[^0-9]",""))=8,"852"&amp;REGEXREPLACE(""&amp;C76,"[^0-9]",""),REGEXREPLACE(""&amp;C76,"[^0-9]",""))&amp;"?text="&amp;SUBSTITUTE(SUBSTITUTE(SUBSTITUTE(SUBSTITUTE(SUBSTITUTE(SUBSTITUTE(SUBSTITUTE('⚙️ 設定'!$B$7,"{N}",ENCODEURL(B76)),"{D}",ENCODEURL(I76)),"{K}",ENCODEURL(IFERROR(TEXT(K76,"d/m"),IFERROR(TEXT(DATEVALUE(K76),"d/m"),"—")))),"{M}",ENCODEURL(IFERROR(TEXT(M76,"d/m"),IFERROR(TEXT(DATEVALUE(M76),"d/m"),"—")))),"{P}",ENCODEURL(IFERROR(TEXT(T76,"#,##0"),"—"))),"{Y}",ENCODEURL('⚙️ 設定'!$B$3)),"{S}",ENCODEURL('⚙️ 設定'!$B$2)),"✈️ 出發前"))</f>
        <v/>
      </c>
      <c r="AF76" s="32">
        <f>IF(OR(B76="",C76=""),"",HYPERLINK("https://wa.me/"&amp;IF(LEN(REGEXREPLACE(""&amp;C76,"[^0-9]",""))=8,"852"&amp;REGEXREPLACE(""&amp;C76,"[^0-9]",""),REGEXREPLACE(""&amp;C76,"[^0-9]",""))&amp;"?text="&amp;SUBSTITUTE(SUBSTITUTE(SUBSTITUTE(SUBSTITUTE(SUBSTITUTE(SUBSTITUTE(SUBSTITUTE('⚙️ 設定'!$B$9,"{N}",ENCODEURL(B76)),"{D}",ENCODEURL(I76)),"{K}",ENCODEURL(IFERROR(TEXT(K76,"d/m"),IFERROR(TEXT(DATEVALUE(K76),"d/m"),"—")))),"{M}",ENCODEURL(IFERROR(TEXT(M76,"d/m"),IFERROR(TEXT(DATEVALUE(M76),"d/m"),"—")))),"{P}",ENCODEURL(IFERROR(TEXT(T76,"#,##0"),"—"))),"{Y}",ENCODEURL('⚙️ 設定'!$B$3)),"{S}",ENCODEURL('⚙️ 設定'!$B$2)),"🏠 回港後"))</f>
        <v/>
      </c>
    </row>
    <row r="77">
      <c r="A77" s="6" t="n"/>
      <c r="K77" s="6" t="n"/>
      <c r="M77" s="6" t="n"/>
      <c r="T77" s="33" t="n"/>
      <c r="U77" s="34" t="n"/>
      <c r="V77" s="29" t="n"/>
      <c r="W77" s="27">
        <f>IF(K77="","",IF(ISNUMBER(K77),K77-2,IFERROR(DATEVALUE(K77)-2,"")))</f>
        <v/>
      </c>
      <c r="X77" s="29" t="n"/>
      <c r="Y77" s="27">
        <f>IF(M77="","",IF(ISNUMBER(M77),M77+2,IFERROR(DATEVALUE(M77)+2,"")))</f>
        <v/>
      </c>
      <c r="Z77" s="29" t="n"/>
      <c r="AA77" s="29" t="n"/>
      <c r="AB77" s="29" t="n"/>
      <c r="AC77" s="29" t="n"/>
      <c r="AD77" s="30">
        <f>IF(OR(B77="",C77=""),"",HYPERLINK("https://wa.me/"&amp;IF(LEN(REGEXREPLACE(""&amp;C77,"[^0-9]",""))=8,"852"&amp;REGEXREPLACE(""&amp;C77,"[^0-9]",""),REGEXREPLACE(""&amp;C77,"[^0-9]",""))&amp;"?text="&amp;SUBSTITUTE(SUBSTITUTE(SUBSTITUTE(SUBSTITUTE(SUBSTITUTE(SUBSTITUTE(SUBSTITUTE('⚙️ 設定'!$B$5,"{N}",ENCODEURL(B77)),"{D}",ENCODEURL(I77)),"{K}",ENCODEURL(IFERROR(TEXT(K77,"d/m"),IFERROR(TEXT(DATEVALUE(K77),"d/m"),"—")))),"{M}",ENCODEURL(IFERROR(TEXT(M77,"d/m"),IFERROR(TEXT(DATEVALUE(M77),"d/m"),"—")))),"{P}",ENCODEURL(IFERROR(TEXT(T77,"#,##0"),"—"))),"{Y}",ENCODEURL('⚙️ 設定'!$B$3)),"{S}",ENCODEURL('⚙️ 設定'!$B$2)),"💰 追保費"))</f>
        <v/>
      </c>
      <c r="AE77" s="31">
        <f>IF(OR(B77="",C77=""),"",HYPERLINK("https://wa.me/"&amp;IF(LEN(REGEXREPLACE(""&amp;C77,"[^0-9]",""))=8,"852"&amp;REGEXREPLACE(""&amp;C77,"[^0-9]",""),REGEXREPLACE(""&amp;C77,"[^0-9]",""))&amp;"?text="&amp;SUBSTITUTE(SUBSTITUTE(SUBSTITUTE(SUBSTITUTE(SUBSTITUTE(SUBSTITUTE(SUBSTITUTE('⚙️ 設定'!$B$7,"{N}",ENCODEURL(B77)),"{D}",ENCODEURL(I77)),"{K}",ENCODEURL(IFERROR(TEXT(K77,"d/m"),IFERROR(TEXT(DATEVALUE(K77),"d/m"),"—")))),"{M}",ENCODEURL(IFERROR(TEXT(M77,"d/m"),IFERROR(TEXT(DATEVALUE(M77),"d/m"),"—")))),"{P}",ENCODEURL(IFERROR(TEXT(T77,"#,##0"),"—"))),"{Y}",ENCODEURL('⚙️ 設定'!$B$3)),"{S}",ENCODEURL('⚙️ 設定'!$B$2)),"✈️ 出發前"))</f>
        <v/>
      </c>
      <c r="AF77" s="32">
        <f>IF(OR(B77="",C77=""),"",HYPERLINK("https://wa.me/"&amp;IF(LEN(REGEXREPLACE(""&amp;C77,"[^0-9]",""))=8,"852"&amp;REGEXREPLACE(""&amp;C77,"[^0-9]",""),REGEXREPLACE(""&amp;C77,"[^0-9]",""))&amp;"?text="&amp;SUBSTITUTE(SUBSTITUTE(SUBSTITUTE(SUBSTITUTE(SUBSTITUTE(SUBSTITUTE(SUBSTITUTE('⚙️ 設定'!$B$9,"{N}",ENCODEURL(B77)),"{D}",ENCODEURL(I77)),"{K}",ENCODEURL(IFERROR(TEXT(K77,"d/m"),IFERROR(TEXT(DATEVALUE(K77),"d/m"),"—")))),"{M}",ENCODEURL(IFERROR(TEXT(M77,"d/m"),IFERROR(TEXT(DATEVALUE(M77),"d/m"),"—")))),"{P}",ENCODEURL(IFERROR(TEXT(T77,"#,##0"),"—"))),"{Y}",ENCODEURL('⚙️ 設定'!$B$3)),"{S}",ENCODEURL('⚙️ 設定'!$B$2)),"🏠 回港後"))</f>
        <v/>
      </c>
    </row>
    <row r="78">
      <c r="A78" s="6" t="n"/>
      <c r="K78" s="6" t="n"/>
      <c r="M78" s="6" t="n"/>
      <c r="T78" s="33" t="n"/>
      <c r="U78" s="34" t="n"/>
      <c r="V78" s="29" t="n"/>
      <c r="W78" s="27">
        <f>IF(K78="","",IF(ISNUMBER(K78),K78-2,IFERROR(DATEVALUE(K78)-2,"")))</f>
        <v/>
      </c>
      <c r="X78" s="29" t="n"/>
      <c r="Y78" s="27">
        <f>IF(M78="","",IF(ISNUMBER(M78),M78+2,IFERROR(DATEVALUE(M78)+2,"")))</f>
        <v/>
      </c>
      <c r="Z78" s="29" t="n"/>
      <c r="AA78" s="29" t="n"/>
      <c r="AB78" s="29" t="n"/>
      <c r="AC78" s="29" t="n"/>
      <c r="AD78" s="30">
        <f>IF(OR(B78="",C78=""),"",HYPERLINK("https://wa.me/"&amp;IF(LEN(REGEXREPLACE(""&amp;C78,"[^0-9]",""))=8,"852"&amp;REGEXREPLACE(""&amp;C78,"[^0-9]",""),REGEXREPLACE(""&amp;C78,"[^0-9]",""))&amp;"?text="&amp;SUBSTITUTE(SUBSTITUTE(SUBSTITUTE(SUBSTITUTE(SUBSTITUTE(SUBSTITUTE(SUBSTITUTE('⚙️ 設定'!$B$5,"{N}",ENCODEURL(B78)),"{D}",ENCODEURL(I78)),"{K}",ENCODEURL(IFERROR(TEXT(K78,"d/m"),IFERROR(TEXT(DATEVALUE(K78),"d/m"),"—")))),"{M}",ENCODEURL(IFERROR(TEXT(M78,"d/m"),IFERROR(TEXT(DATEVALUE(M78),"d/m"),"—")))),"{P}",ENCODEURL(IFERROR(TEXT(T78,"#,##0"),"—"))),"{Y}",ENCODEURL('⚙️ 設定'!$B$3)),"{S}",ENCODEURL('⚙️ 設定'!$B$2)),"💰 追保費"))</f>
        <v/>
      </c>
      <c r="AE78" s="31">
        <f>IF(OR(B78="",C78=""),"",HYPERLINK("https://wa.me/"&amp;IF(LEN(REGEXREPLACE(""&amp;C78,"[^0-9]",""))=8,"852"&amp;REGEXREPLACE(""&amp;C78,"[^0-9]",""),REGEXREPLACE(""&amp;C78,"[^0-9]",""))&amp;"?text="&amp;SUBSTITUTE(SUBSTITUTE(SUBSTITUTE(SUBSTITUTE(SUBSTITUTE(SUBSTITUTE(SUBSTITUTE('⚙️ 設定'!$B$7,"{N}",ENCODEURL(B78)),"{D}",ENCODEURL(I78)),"{K}",ENCODEURL(IFERROR(TEXT(K78,"d/m"),IFERROR(TEXT(DATEVALUE(K78),"d/m"),"—")))),"{M}",ENCODEURL(IFERROR(TEXT(M78,"d/m"),IFERROR(TEXT(DATEVALUE(M78),"d/m"),"—")))),"{P}",ENCODEURL(IFERROR(TEXT(T78,"#,##0"),"—"))),"{Y}",ENCODEURL('⚙️ 設定'!$B$3)),"{S}",ENCODEURL('⚙️ 設定'!$B$2)),"✈️ 出發前"))</f>
        <v/>
      </c>
      <c r="AF78" s="32">
        <f>IF(OR(B78="",C78=""),"",HYPERLINK("https://wa.me/"&amp;IF(LEN(REGEXREPLACE(""&amp;C78,"[^0-9]",""))=8,"852"&amp;REGEXREPLACE(""&amp;C78,"[^0-9]",""),REGEXREPLACE(""&amp;C78,"[^0-9]",""))&amp;"?text="&amp;SUBSTITUTE(SUBSTITUTE(SUBSTITUTE(SUBSTITUTE(SUBSTITUTE(SUBSTITUTE(SUBSTITUTE('⚙️ 設定'!$B$9,"{N}",ENCODEURL(B78)),"{D}",ENCODEURL(I78)),"{K}",ENCODEURL(IFERROR(TEXT(K78,"d/m"),IFERROR(TEXT(DATEVALUE(K78),"d/m"),"—")))),"{M}",ENCODEURL(IFERROR(TEXT(M78,"d/m"),IFERROR(TEXT(DATEVALUE(M78),"d/m"),"—")))),"{P}",ENCODEURL(IFERROR(TEXT(T78,"#,##0"),"—"))),"{Y}",ENCODEURL('⚙️ 設定'!$B$3)),"{S}",ENCODEURL('⚙️ 設定'!$B$2)),"🏠 回港後"))</f>
        <v/>
      </c>
    </row>
    <row r="79">
      <c r="A79" s="6" t="n"/>
      <c r="K79" s="6" t="n"/>
      <c r="M79" s="6" t="n"/>
      <c r="T79" s="33" t="n"/>
      <c r="U79" s="34" t="n"/>
      <c r="V79" s="29" t="n"/>
      <c r="W79" s="27">
        <f>IF(K79="","",IF(ISNUMBER(K79),K79-2,IFERROR(DATEVALUE(K79)-2,"")))</f>
        <v/>
      </c>
      <c r="X79" s="29" t="n"/>
      <c r="Y79" s="27">
        <f>IF(M79="","",IF(ISNUMBER(M79),M79+2,IFERROR(DATEVALUE(M79)+2,"")))</f>
        <v/>
      </c>
      <c r="Z79" s="29" t="n"/>
      <c r="AA79" s="29" t="n"/>
      <c r="AB79" s="29" t="n"/>
      <c r="AC79" s="29" t="n"/>
      <c r="AD79" s="30">
        <f>IF(OR(B79="",C79=""),"",HYPERLINK("https://wa.me/"&amp;IF(LEN(REGEXREPLACE(""&amp;C79,"[^0-9]",""))=8,"852"&amp;REGEXREPLACE(""&amp;C79,"[^0-9]",""),REGEXREPLACE(""&amp;C79,"[^0-9]",""))&amp;"?text="&amp;SUBSTITUTE(SUBSTITUTE(SUBSTITUTE(SUBSTITUTE(SUBSTITUTE(SUBSTITUTE(SUBSTITUTE('⚙️ 設定'!$B$5,"{N}",ENCODEURL(B79)),"{D}",ENCODEURL(I79)),"{K}",ENCODEURL(IFERROR(TEXT(K79,"d/m"),IFERROR(TEXT(DATEVALUE(K79),"d/m"),"—")))),"{M}",ENCODEURL(IFERROR(TEXT(M79,"d/m"),IFERROR(TEXT(DATEVALUE(M79),"d/m"),"—")))),"{P}",ENCODEURL(IFERROR(TEXT(T79,"#,##0"),"—"))),"{Y}",ENCODEURL('⚙️ 設定'!$B$3)),"{S}",ENCODEURL('⚙️ 設定'!$B$2)),"💰 追保費"))</f>
        <v/>
      </c>
      <c r="AE79" s="31">
        <f>IF(OR(B79="",C79=""),"",HYPERLINK("https://wa.me/"&amp;IF(LEN(REGEXREPLACE(""&amp;C79,"[^0-9]",""))=8,"852"&amp;REGEXREPLACE(""&amp;C79,"[^0-9]",""),REGEXREPLACE(""&amp;C79,"[^0-9]",""))&amp;"?text="&amp;SUBSTITUTE(SUBSTITUTE(SUBSTITUTE(SUBSTITUTE(SUBSTITUTE(SUBSTITUTE(SUBSTITUTE('⚙️ 設定'!$B$7,"{N}",ENCODEURL(B79)),"{D}",ENCODEURL(I79)),"{K}",ENCODEURL(IFERROR(TEXT(K79,"d/m"),IFERROR(TEXT(DATEVALUE(K79),"d/m"),"—")))),"{M}",ENCODEURL(IFERROR(TEXT(M79,"d/m"),IFERROR(TEXT(DATEVALUE(M79),"d/m"),"—")))),"{P}",ENCODEURL(IFERROR(TEXT(T79,"#,##0"),"—"))),"{Y}",ENCODEURL('⚙️ 設定'!$B$3)),"{S}",ENCODEURL('⚙️ 設定'!$B$2)),"✈️ 出發前"))</f>
        <v/>
      </c>
      <c r="AF79" s="32">
        <f>IF(OR(B79="",C79=""),"",HYPERLINK("https://wa.me/"&amp;IF(LEN(REGEXREPLACE(""&amp;C79,"[^0-9]",""))=8,"852"&amp;REGEXREPLACE(""&amp;C79,"[^0-9]",""),REGEXREPLACE(""&amp;C79,"[^0-9]",""))&amp;"?text="&amp;SUBSTITUTE(SUBSTITUTE(SUBSTITUTE(SUBSTITUTE(SUBSTITUTE(SUBSTITUTE(SUBSTITUTE('⚙️ 設定'!$B$9,"{N}",ENCODEURL(B79)),"{D}",ENCODEURL(I79)),"{K}",ENCODEURL(IFERROR(TEXT(K79,"d/m"),IFERROR(TEXT(DATEVALUE(K79),"d/m"),"—")))),"{M}",ENCODEURL(IFERROR(TEXT(M79,"d/m"),IFERROR(TEXT(DATEVALUE(M79),"d/m"),"—")))),"{P}",ENCODEURL(IFERROR(TEXT(T79,"#,##0"),"—"))),"{Y}",ENCODEURL('⚙️ 設定'!$B$3)),"{S}",ENCODEURL('⚙️ 設定'!$B$2)),"🏠 回港後"))</f>
        <v/>
      </c>
    </row>
    <row r="80">
      <c r="A80" s="6" t="n"/>
      <c r="K80" s="6" t="n"/>
      <c r="M80" s="6" t="n"/>
      <c r="T80" s="33" t="n"/>
      <c r="U80" s="34" t="n"/>
      <c r="V80" s="29" t="n"/>
      <c r="W80" s="27">
        <f>IF(K80="","",IF(ISNUMBER(K80),K80-2,IFERROR(DATEVALUE(K80)-2,"")))</f>
        <v/>
      </c>
      <c r="X80" s="29" t="n"/>
      <c r="Y80" s="27">
        <f>IF(M80="","",IF(ISNUMBER(M80),M80+2,IFERROR(DATEVALUE(M80)+2,"")))</f>
        <v/>
      </c>
      <c r="Z80" s="29" t="n"/>
      <c r="AA80" s="29" t="n"/>
      <c r="AB80" s="29" t="n"/>
      <c r="AC80" s="29" t="n"/>
      <c r="AD80" s="30">
        <f>IF(OR(B80="",C80=""),"",HYPERLINK("https://wa.me/"&amp;IF(LEN(REGEXREPLACE(""&amp;C80,"[^0-9]",""))=8,"852"&amp;REGEXREPLACE(""&amp;C80,"[^0-9]",""),REGEXREPLACE(""&amp;C80,"[^0-9]",""))&amp;"?text="&amp;SUBSTITUTE(SUBSTITUTE(SUBSTITUTE(SUBSTITUTE(SUBSTITUTE(SUBSTITUTE(SUBSTITUTE('⚙️ 設定'!$B$5,"{N}",ENCODEURL(B80)),"{D}",ENCODEURL(I80)),"{K}",ENCODEURL(IFERROR(TEXT(K80,"d/m"),IFERROR(TEXT(DATEVALUE(K80),"d/m"),"—")))),"{M}",ENCODEURL(IFERROR(TEXT(M80,"d/m"),IFERROR(TEXT(DATEVALUE(M80),"d/m"),"—")))),"{P}",ENCODEURL(IFERROR(TEXT(T80,"#,##0"),"—"))),"{Y}",ENCODEURL('⚙️ 設定'!$B$3)),"{S}",ENCODEURL('⚙️ 設定'!$B$2)),"💰 追保費"))</f>
        <v/>
      </c>
      <c r="AE80" s="31">
        <f>IF(OR(B80="",C80=""),"",HYPERLINK("https://wa.me/"&amp;IF(LEN(REGEXREPLACE(""&amp;C80,"[^0-9]",""))=8,"852"&amp;REGEXREPLACE(""&amp;C80,"[^0-9]",""),REGEXREPLACE(""&amp;C80,"[^0-9]",""))&amp;"?text="&amp;SUBSTITUTE(SUBSTITUTE(SUBSTITUTE(SUBSTITUTE(SUBSTITUTE(SUBSTITUTE(SUBSTITUTE('⚙️ 設定'!$B$7,"{N}",ENCODEURL(B80)),"{D}",ENCODEURL(I80)),"{K}",ENCODEURL(IFERROR(TEXT(K80,"d/m"),IFERROR(TEXT(DATEVALUE(K80),"d/m"),"—")))),"{M}",ENCODEURL(IFERROR(TEXT(M80,"d/m"),IFERROR(TEXT(DATEVALUE(M80),"d/m"),"—")))),"{P}",ENCODEURL(IFERROR(TEXT(T80,"#,##0"),"—"))),"{Y}",ENCODEURL('⚙️ 設定'!$B$3)),"{S}",ENCODEURL('⚙️ 設定'!$B$2)),"✈️ 出發前"))</f>
        <v/>
      </c>
      <c r="AF80" s="32">
        <f>IF(OR(B80="",C80=""),"",HYPERLINK("https://wa.me/"&amp;IF(LEN(REGEXREPLACE(""&amp;C80,"[^0-9]",""))=8,"852"&amp;REGEXREPLACE(""&amp;C80,"[^0-9]",""),REGEXREPLACE(""&amp;C80,"[^0-9]",""))&amp;"?text="&amp;SUBSTITUTE(SUBSTITUTE(SUBSTITUTE(SUBSTITUTE(SUBSTITUTE(SUBSTITUTE(SUBSTITUTE('⚙️ 設定'!$B$9,"{N}",ENCODEURL(B80)),"{D}",ENCODEURL(I80)),"{K}",ENCODEURL(IFERROR(TEXT(K80,"d/m"),IFERROR(TEXT(DATEVALUE(K80),"d/m"),"—")))),"{M}",ENCODEURL(IFERROR(TEXT(M80,"d/m"),IFERROR(TEXT(DATEVALUE(M80),"d/m"),"—")))),"{P}",ENCODEURL(IFERROR(TEXT(T80,"#,##0"),"—"))),"{Y}",ENCODEURL('⚙️ 設定'!$B$3)),"{S}",ENCODEURL('⚙️ 設定'!$B$2)),"🏠 回港後"))</f>
        <v/>
      </c>
    </row>
    <row r="81">
      <c r="A81" s="6" t="n"/>
      <c r="K81" s="6" t="n"/>
      <c r="M81" s="6" t="n"/>
      <c r="T81" s="33" t="n"/>
      <c r="U81" s="34" t="n"/>
      <c r="V81" s="29" t="n"/>
      <c r="W81" s="27">
        <f>IF(K81="","",IF(ISNUMBER(K81),K81-2,IFERROR(DATEVALUE(K81)-2,"")))</f>
        <v/>
      </c>
      <c r="X81" s="29" t="n"/>
      <c r="Y81" s="27">
        <f>IF(M81="","",IF(ISNUMBER(M81),M81+2,IFERROR(DATEVALUE(M81)+2,"")))</f>
        <v/>
      </c>
      <c r="Z81" s="29" t="n"/>
      <c r="AA81" s="29" t="n"/>
      <c r="AB81" s="29" t="n"/>
      <c r="AC81" s="29" t="n"/>
      <c r="AD81" s="30">
        <f>IF(OR(B81="",C81=""),"",HYPERLINK("https://wa.me/"&amp;IF(LEN(REGEXREPLACE(""&amp;C81,"[^0-9]",""))=8,"852"&amp;REGEXREPLACE(""&amp;C81,"[^0-9]",""),REGEXREPLACE(""&amp;C81,"[^0-9]",""))&amp;"?text="&amp;SUBSTITUTE(SUBSTITUTE(SUBSTITUTE(SUBSTITUTE(SUBSTITUTE(SUBSTITUTE(SUBSTITUTE('⚙️ 設定'!$B$5,"{N}",ENCODEURL(B81)),"{D}",ENCODEURL(I81)),"{K}",ENCODEURL(IFERROR(TEXT(K81,"d/m"),IFERROR(TEXT(DATEVALUE(K81),"d/m"),"—")))),"{M}",ENCODEURL(IFERROR(TEXT(M81,"d/m"),IFERROR(TEXT(DATEVALUE(M81),"d/m"),"—")))),"{P}",ENCODEURL(IFERROR(TEXT(T81,"#,##0"),"—"))),"{Y}",ENCODEURL('⚙️ 設定'!$B$3)),"{S}",ENCODEURL('⚙️ 設定'!$B$2)),"💰 追保費"))</f>
        <v/>
      </c>
      <c r="AE81" s="31">
        <f>IF(OR(B81="",C81=""),"",HYPERLINK("https://wa.me/"&amp;IF(LEN(REGEXREPLACE(""&amp;C81,"[^0-9]",""))=8,"852"&amp;REGEXREPLACE(""&amp;C81,"[^0-9]",""),REGEXREPLACE(""&amp;C81,"[^0-9]",""))&amp;"?text="&amp;SUBSTITUTE(SUBSTITUTE(SUBSTITUTE(SUBSTITUTE(SUBSTITUTE(SUBSTITUTE(SUBSTITUTE('⚙️ 設定'!$B$7,"{N}",ENCODEURL(B81)),"{D}",ENCODEURL(I81)),"{K}",ENCODEURL(IFERROR(TEXT(K81,"d/m"),IFERROR(TEXT(DATEVALUE(K81),"d/m"),"—")))),"{M}",ENCODEURL(IFERROR(TEXT(M81,"d/m"),IFERROR(TEXT(DATEVALUE(M81),"d/m"),"—")))),"{P}",ENCODEURL(IFERROR(TEXT(T81,"#,##0"),"—"))),"{Y}",ENCODEURL('⚙️ 設定'!$B$3)),"{S}",ENCODEURL('⚙️ 設定'!$B$2)),"✈️ 出發前"))</f>
        <v/>
      </c>
      <c r="AF81" s="32">
        <f>IF(OR(B81="",C81=""),"",HYPERLINK("https://wa.me/"&amp;IF(LEN(REGEXREPLACE(""&amp;C81,"[^0-9]",""))=8,"852"&amp;REGEXREPLACE(""&amp;C81,"[^0-9]",""),REGEXREPLACE(""&amp;C81,"[^0-9]",""))&amp;"?text="&amp;SUBSTITUTE(SUBSTITUTE(SUBSTITUTE(SUBSTITUTE(SUBSTITUTE(SUBSTITUTE(SUBSTITUTE('⚙️ 設定'!$B$9,"{N}",ENCODEURL(B81)),"{D}",ENCODEURL(I81)),"{K}",ENCODEURL(IFERROR(TEXT(K81,"d/m"),IFERROR(TEXT(DATEVALUE(K81),"d/m"),"—")))),"{M}",ENCODEURL(IFERROR(TEXT(M81,"d/m"),IFERROR(TEXT(DATEVALUE(M81),"d/m"),"—")))),"{P}",ENCODEURL(IFERROR(TEXT(T81,"#,##0"),"—"))),"{Y}",ENCODEURL('⚙️ 設定'!$B$3)),"{S}",ENCODEURL('⚙️ 設定'!$B$2)),"🏠 回港後"))</f>
        <v/>
      </c>
    </row>
    <row r="82">
      <c r="A82" s="6" t="n"/>
      <c r="K82" s="6" t="n"/>
      <c r="M82" s="6" t="n"/>
      <c r="T82" s="33" t="n"/>
      <c r="U82" s="34" t="n"/>
      <c r="V82" s="29" t="n"/>
      <c r="W82" s="27">
        <f>IF(K82="","",IF(ISNUMBER(K82),K82-2,IFERROR(DATEVALUE(K82)-2,"")))</f>
        <v/>
      </c>
      <c r="X82" s="29" t="n"/>
      <c r="Y82" s="27">
        <f>IF(M82="","",IF(ISNUMBER(M82),M82+2,IFERROR(DATEVALUE(M82)+2,"")))</f>
        <v/>
      </c>
      <c r="Z82" s="29" t="n"/>
      <c r="AA82" s="29" t="n"/>
      <c r="AB82" s="29" t="n"/>
      <c r="AC82" s="29" t="n"/>
      <c r="AD82" s="30">
        <f>IF(OR(B82="",C82=""),"",HYPERLINK("https://wa.me/"&amp;IF(LEN(REGEXREPLACE(""&amp;C82,"[^0-9]",""))=8,"852"&amp;REGEXREPLACE(""&amp;C82,"[^0-9]",""),REGEXREPLACE(""&amp;C82,"[^0-9]",""))&amp;"?text="&amp;SUBSTITUTE(SUBSTITUTE(SUBSTITUTE(SUBSTITUTE(SUBSTITUTE(SUBSTITUTE(SUBSTITUTE('⚙️ 設定'!$B$5,"{N}",ENCODEURL(B82)),"{D}",ENCODEURL(I82)),"{K}",ENCODEURL(IFERROR(TEXT(K82,"d/m"),IFERROR(TEXT(DATEVALUE(K82),"d/m"),"—")))),"{M}",ENCODEURL(IFERROR(TEXT(M82,"d/m"),IFERROR(TEXT(DATEVALUE(M82),"d/m"),"—")))),"{P}",ENCODEURL(IFERROR(TEXT(T82,"#,##0"),"—"))),"{Y}",ENCODEURL('⚙️ 設定'!$B$3)),"{S}",ENCODEURL('⚙️ 設定'!$B$2)),"💰 追保費"))</f>
        <v/>
      </c>
      <c r="AE82" s="31">
        <f>IF(OR(B82="",C82=""),"",HYPERLINK("https://wa.me/"&amp;IF(LEN(REGEXREPLACE(""&amp;C82,"[^0-9]",""))=8,"852"&amp;REGEXREPLACE(""&amp;C82,"[^0-9]",""),REGEXREPLACE(""&amp;C82,"[^0-9]",""))&amp;"?text="&amp;SUBSTITUTE(SUBSTITUTE(SUBSTITUTE(SUBSTITUTE(SUBSTITUTE(SUBSTITUTE(SUBSTITUTE('⚙️ 設定'!$B$7,"{N}",ENCODEURL(B82)),"{D}",ENCODEURL(I82)),"{K}",ENCODEURL(IFERROR(TEXT(K82,"d/m"),IFERROR(TEXT(DATEVALUE(K82),"d/m"),"—")))),"{M}",ENCODEURL(IFERROR(TEXT(M82,"d/m"),IFERROR(TEXT(DATEVALUE(M82),"d/m"),"—")))),"{P}",ENCODEURL(IFERROR(TEXT(T82,"#,##0"),"—"))),"{Y}",ENCODEURL('⚙️ 設定'!$B$3)),"{S}",ENCODEURL('⚙️ 設定'!$B$2)),"✈️ 出發前"))</f>
        <v/>
      </c>
      <c r="AF82" s="32">
        <f>IF(OR(B82="",C82=""),"",HYPERLINK("https://wa.me/"&amp;IF(LEN(REGEXREPLACE(""&amp;C82,"[^0-9]",""))=8,"852"&amp;REGEXREPLACE(""&amp;C82,"[^0-9]",""),REGEXREPLACE(""&amp;C82,"[^0-9]",""))&amp;"?text="&amp;SUBSTITUTE(SUBSTITUTE(SUBSTITUTE(SUBSTITUTE(SUBSTITUTE(SUBSTITUTE(SUBSTITUTE('⚙️ 設定'!$B$9,"{N}",ENCODEURL(B82)),"{D}",ENCODEURL(I82)),"{K}",ENCODEURL(IFERROR(TEXT(K82,"d/m"),IFERROR(TEXT(DATEVALUE(K82),"d/m"),"—")))),"{M}",ENCODEURL(IFERROR(TEXT(M82,"d/m"),IFERROR(TEXT(DATEVALUE(M82),"d/m"),"—")))),"{P}",ENCODEURL(IFERROR(TEXT(T82,"#,##0"),"—"))),"{Y}",ENCODEURL('⚙️ 設定'!$B$3)),"{S}",ENCODEURL('⚙️ 設定'!$B$2)),"🏠 回港後"))</f>
        <v/>
      </c>
    </row>
    <row r="83">
      <c r="A83" s="6" t="n"/>
      <c r="K83" s="6" t="n"/>
      <c r="M83" s="6" t="n"/>
      <c r="T83" s="33" t="n"/>
      <c r="U83" s="34" t="n"/>
      <c r="V83" s="29" t="n"/>
      <c r="W83" s="27">
        <f>IF(K83="","",IF(ISNUMBER(K83),K83-2,IFERROR(DATEVALUE(K83)-2,"")))</f>
        <v/>
      </c>
      <c r="X83" s="29" t="n"/>
      <c r="Y83" s="27">
        <f>IF(M83="","",IF(ISNUMBER(M83),M83+2,IFERROR(DATEVALUE(M83)+2,"")))</f>
        <v/>
      </c>
      <c r="Z83" s="29" t="n"/>
      <c r="AA83" s="29" t="n"/>
      <c r="AB83" s="29" t="n"/>
      <c r="AC83" s="29" t="n"/>
      <c r="AD83" s="30">
        <f>IF(OR(B83="",C83=""),"",HYPERLINK("https://wa.me/"&amp;IF(LEN(REGEXREPLACE(""&amp;C83,"[^0-9]",""))=8,"852"&amp;REGEXREPLACE(""&amp;C83,"[^0-9]",""),REGEXREPLACE(""&amp;C83,"[^0-9]",""))&amp;"?text="&amp;SUBSTITUTE(SUBSTITUTE(SUBSTITUTE(SUBSTITUTE(SUBSTITUTE(SUBSTITUTE(SUBSTITUTE('⚙️ 設定'!$B$5,"{N}",ENCODEURL(B83)),"{D}",ENCODEURL(I83)),"{K}",ENCODEURL(IFERROR(TEXT(K83,"d/m"),IFERROR(TEXT(DATEVALUE(K83),"d/m"),"—")))),"{M}",ENCODEURL(IFERROR(TEXT(M83,"d/m"),IFERROR(TEXT(DATEVALUE(M83),"d/m"),"—")))),"{P}",ENCODEURL(IFERROR(TEXT(T83,"#,##0"),"—"))),"{Y}",ENCODEURL('⚙️ 設定'!$B$3)),"{S}",ENCODEURL('⚙️ 設定'!$B$2)),"💰 追保費"))</f>
        <v/>
      </c>
      <c r="AE83" s="31">
        <f>IF(OR(B83="",C83=""),"",HYPERLINK("https://wa.me/"&amp;IF(LEN(REGEXREPLACE(""&amp;C83,"[^0-9]",""))=8,"852"&amp;REGEXREPLACE(""&amp;C83,"[^0-9]",""),REGEXREPLACE(""&amp;C83,"[^0-9]",""))&amp;"?text="&amp;SUBSTITUTE(SUBSTITUTE(SUBSTITUTE(SUBSTITUTE(SUBSTITUTE(SUBSTITUTE(SUBSTITUTE('⚙️ 設定'!$B$7,"{N}",ENCODEURL(B83)),"{D}",ENCODEURL(I83)),"{K}",ENCODEURL(IFERROR(TEXT(K83,"d/m"),IFERROR(TEXT(DATEVALUE(K83),"d/m"),"—")))),"{M}",ENCODEURL(IFERROR(TEXT(M83,"d/m"),IFERROR(TEXT(DATEVALUE(M83),"d/m"),"—")))),"{P}",ENCODEURL(IFERROR(TEXT(T83,"#,##0"),"—"))),"{Y}",ENCODEURL('⚙️ 設定'!$B$3)),"{S}",ENCODEURL('⚙️ 設定'!$B$2)),"✈️ 出發前"))</f>
        <v/>
      </c>
      <c r="AF83" s="32">
        <f>IF(OR(B83="",C83=""),"",HYPERLINK("https://wa.me/"&amp;IF(LEN(REGEXREPLACE(""&amp;C83,"[^0-9]",""))=8,"852"&amp;REGEXREPLACE(""&amp;C83,"[^0-9]",""),REGEXREPLACE(""&amp;C83,"[^0-9]",""))&amp;"?text="&amp;SUBSTITUTE(SUBSTITUTE(SUBSTITUTE(SUBSTITUTE(SUBSTITUTE(SUBSTITUTE(SUBSTITUTE('⚙️ 設定'!$B$9,"{N}",ENCODEURL(B83)),"{D}",ENCODEURL(I83)),"{K}",ENCODEURL(IFERROR(TEXT(K83,"d/m"),IFERROR(TEXT(DATEVALUE(K83),"d/m"),"—")))),"{M}",ENCODEURL(IFERROR(TEXT(M83,"d/m"),IFERROR(TEXT(DATEVALUE(M83),"d/m"),"—")))),"{P}",ENCODEURL(IFERROR(TEXT(T83,"#,##0"),"—"))),"{Y}",ENCODEURL('⚙️ 設定'!$B$3)),"{S}",ENCODEURL('⚙️ 設定'!$B$2)),"🏠 回港後"))</f>
        <v/>
      </c>
    </row>
    <row r="84">
      <c r="A84" s="6" t="n"/>
      <c r="K84" s="6" t="n"/>
      <c r="M84" s="6" t="n"/>
      <c r="T84" s="33" t="n"/>
      <c r="U84" s="34" t="n"/>
      <c r="V84" s="29" t="n"/>
      <c r="W84" s="27">
        <f>IF(K84="","",IF(ISNUMBER(K84),K84-2,IFERROR(DATEVALUE(K84)-2,"")))</f>
        <v/>
      </c>
      <c r="X84" s="29" t="n"/>
      <c r="Y84" s="27">
        <f>IF(M84="","",IF(ISNUMBER(M84),M84+2,IFERROR(DATEVALUE(M84)+2,"")))</f>
        <v/>
      </c>
      <c r="Z84" s="29" t="n"/>
      <c r="AA84" s="29" t="n"/>
      <c r="AB84" s="29" t="n"/>
      <c r="AC84" s="29" t="n"/>
      <c r="AD84" s="30">
        <f>IF(OR(B84="",C84=""),"",HYPERLINK("https://wa.me/"&amp;IF(LEN(REGEXREPLACE(""&amp;C84,"[^0-9]",""))=8,"852"&amp;REGEXREPLACE(""&amp;C84,"[^0-9]",""),REGEXREPLACE(""&amp;C84,"[^0-9]",""))&amp;"?text="&amp;SUBSTITUTE(SUBSTITUTE(SUBSTITUTE(SUBSTITUTE(SUBSTITUTE(SUBSTITUTE(SUBSTITUTE('⚙️ 設定'!$B$5,"{N}",ENCODEURL(B84)),"{D}",ENCODEURL(I84)),"{K}",ENCODEURL(IFERROR(TEXT(K84,"d/m"),IFERROR(TEXT(DATEVALUE(K84),"d/m"),"—")))),"{M}",ENCODEURL(IFERROR(TEXT(M84,"d/m"),IFERROR(TEXT(DATEVALUE(M84),"d/m"),"—")))),"{P}",ENCODEURL(IFERROR(TEXT(T84,"#,##0"),"—"))),"{Y}",ENCODEURL('⚙️ 設定'!$B$3)),"{S}",ENCODEURL('⚙️ 設定'!$B$2)),"💰 追保費"))</f>
        <v/>
      </c>
      <c r="AE84" s="31">
        <f>IF(OR(B84="",C84=""),"",HYPERLINK("https://wa.me/"&amp;IF(LEN(REGEXREPLACE(""&amp;C84,"[^0-9]",""))=8,"852"&amp;REGEXREPLACE(""&amp;C84,"[^0-9]",""),REGEXREPLACE(""&amp;C84,"[^0-9]",""))&amp;"?text="&amp;SUBSTITUTE(SUBSTITUTE(SUBSTITUTE(SUBSTITUTE(SUBSTITUTE(SUBSTITUTE(SUBSTITUTE('⚙️ 設定'!$B$7,"{N}",ENCODEURL(B84)),"{D}",ENCODEURL(I84)),"{K}",ENCODEURL(IFERROR(TEXT(K84,"d/m"),IFERROR(TEXT(DATEVALUE(K84),"d/m"),"—")))),"{M}",ENCODEURL(IFERROR(TEXT(M84,"d/m"),IFERROR(TEXT(DATEVALUE(M84),"d/m"),"—")))),"{P}",ENCODEURL(IFERROR(TEXT(T84,"#,##0"),"—"))),"{Y}",ENCODEURL('⚙️ 設定'!$B$3)),"{S}",ENCODEURL('⚙️ 設定'!$B$2)),"✈️ 出發前"))</f>
        <v/>
      </c>
      <c r="AF84" s="32">
        <f>IF(OR(B84="",C84=""),"",HYPERLINK("https://wa.me/"&amp;IF(LEN(REGEXREPLACE(""&amp;C84,"[^0-9]",""))=8,"852"&amp;REGEXREPLACE(""&amp;C84,"[^0-9]",""),REGEXREPLACE(""&amp;C84,"[^0-9]",""))&amp;"?text="&amp;SUBSTITUTE(SUBSTITUTE(SUBSTITUTE(SUBSTITUTE(SUBSTITUTE(SUBSTITUTE(SUBSTITUTE('⚙️ 設定'!$B$9,"{N}",ENCODEURL(B84)),"{D}",ENCODEURL(I84)),"{K}",ENCODEURL(IFERROR(TEXT(K84,"d/m"),IFERROR(TEXT(DATEVALUE(K84),"d/m"),"—")))),"{M}",ENCODEURL(IFERROR(TEXT(M84,"d/m"),IFERROR(TEXT(DATEVALUE(M84),"d/m"),"—")))),"{P}",ENCODEURL(IFERROR(TEXT(T84,"#,##0"),"—"))),"{Y}",ENCODEURL('⚙️ 設定'!$B$3)),"{S}",ENCODEURL('⚙️ 設定'!$B$2)),"🏠 回港後"))</f>
        <v/>
      </c>
    </row>
    <row r="85">
      <c r="A85" s="6" t="n"/>
      <c r="K85" s="6" t="n"/>
      <c r="M85" s="6" t="n"/>
      <c r="T85" s="33" t="n"/>
      <c r="U85" s="34" t="n"/>
      <c r="V85" s="29" t="n"/>
      <c r="W85" s="27">
        <f>IF(K85="","",IF(ISNUMBER(K85),K85-2,IFERROR(DATEVALUE(K85)-2,"")))</f>
        <v/>
      </c>
      <c r="X85" s="29" t="n"/>
      <c r="Y85" s="27">
        <f>IF(M85="","",IF(ISNUMBER(M85),M85+2,IFERROR(DATEVALUE(M85)+2,"")))</f>
        <v/>
      </c>
      <c r="Z85" s="29" t="n"/>
      <c r="AA85" s="29" t="n"/>
      <c r="AB85" s="29" t="n"/>
      <c r="AC85" s="29" t="n"/>
      <c r="AD85" s="30">
        <f>IF(OR(B85="",C85=""),"",HYPERLINK("https://wa.me/"&amp;IF(LEN(REGEXREPLACE(""&amp;C85,"[^0-9]",""))=8,"852"&amp;REGEXREPLACE(""&amp;C85,"[^0-9]",""),REGEXREPLACE(""&amp;C85,"[^0-9]",""))&amp;"?text="&amp;SUBSTITUTE(SUBSTITUTE(SUBSTITUTE(SUBSTITUTE(SUBSTITUTE(SUBSTITUTE(SUBSTITUTE('⚙️ 設定'!$B$5,"{N}",ENCODEURL(B85)),"{D}",ENCODEURL(I85)),"{K}",ENCODEURL(IFERROR(TEXT(K85,"d/m"),IFERROR(TEXT(DATEVALUE(K85),"d/m"),"—")))),"{M}",ENCODEURL(IFERROR(TEXT(M85,"d/m"),IFERROR(TEXT(DATEVALUE(M85),"d/m"),"—")))),"{P}",ENCODEURL(IFERROR(TEXT(T85,"#,##0"),"—"))),"{Y}",ENCODEURL('⚙️ 設定'!$B$3)),"{S}",ENCODEURL('⚙️ 設定'!$B$2)),"💰 追保費"))</f>
        <v/>
      </c>
      <c r="AE85" s="31">
        <f>IF(OR(B85="",C85=""),"",HYPERLINK("https://wa.me/"&amp;IF(LEN(REGEXREPLACE(""&amp;C85,"[^0-9]",""))=8,"852"&amp;REGEXREPLACE(""&amp;C85,"[^0-9]",""),REGEXREPLACE(""&amp;C85,"[^0-9]",""))&amp;"?text="&amp;SUBSTITUTE(SUBSTITUTE(SUBSTITUTE(SUBSTITUTE(SUBSTITUTE(SUBSTITUTE(SUBSTITUTE('⚙️ 設定'!$B$7,"{N}",ENCODEURL(B85)),"{D}",ENCODEURL(I85)),"{K}",ENCODEURL(IFERROR(TEXT(K85,"d/m"),IFERROR(TEXT(DATEVALUE(K85),"d/m"),"—")))),"{M}",ENCODEURL(IFERROR(TEXT(M85,"d/m"),IFERROR(TEXT(DATEVALUE(M85),"d/m"),"—")))),"{P}",ENCODEURL(IFERROR(TEXT(T85,"#,##0"),"—"))),"{Y}",ENCODEURL('⚙️ 設定'!$B$3)),"{S}",ENCODEURL('⚙️ 設定'!$B$2)),"✈️ 出發前"))</f>
        <v/>
      </c>
      <c r="AF85" s="32">
        <f>IF(OR(B85="",C85=""),"",HYPERLINK("https://wa.me/"&amp;IF(LEN(REGEXREPLACE(""&amp;C85,"[^0-9]",""))=8,"852"&amp;REGEXREPLACE(""&amp;C85,"[^0-9]",""),REGEXREPLACE(""&amp;C85,"[^0-9]",""))&amp;"?text="&amp;SUBSTITUTE(SUBSTITUTE(SUBSTITUTE(SUBSTITUTE(SUBSTITUTE(SUBSTITUTE(SUBSTITUTE('⚙️ 設定'!$B$9,"{N}",ENCODEURL(B85)),"{D}",ENCODEURL(I85)),"{K}",ENCODEURL(IFERROR(TEXT(K85,"d/m"),IFERROR(TEXT(DATEVALUE(K85),"d/m"),"—")))),"{M}",ENCODEURL(IFERROR(TEXT(M85,"d/m"),IFERROR(TEXT(DATEVALUE(M85),"d/m"),"—")))),"{P}",ENCODEURL(IFERROR(TEXT(T85,"#,##0"),"—"))),"{Y}",ENCODEURL('⚙️ 設定'!$B$3)),"{S}",ENCODEURL('⚙️ 設定'!$B$2)),"🏠 回港後"))</f>
        <v/>
      </c>
    </row>
    <row r="86">
      <c r="A86" s="6" t="n"/>
      <c r="K86" s="6" t="n"/>
      <c r="M86" s="6" t="n"/>
      <c r="T86" s="33" t="n"/>
      <c r="U86" s="34" t="n"/>
      <c r="V86" s="29" t="n"/>
      <c r="W86" s="27">
        <f>IF(K86="","",IF(ISNUMBER(K86),K86-2,IFERROR(DATEVALUE(K86)-2,"")))</f>
        <v/>
      </c>
      <c r="X86" s="29" t="n"/>
      <c r="Y86" s="27">
        <f>IF(M86="","",IF(ISNUMBER(M86),M86+2,IFERROR(DATEVALUE(M86)+2,"")))</f>
        <v/>
      </c>
      <c r="Z86" s="29" t="n"/>
      <c r="AA86" s="29" t="n"/>
      <c r="AB86" s="29" t="n"/>
      <c r="AC86" s="29" t="n"/>
      <c r="AD86" s="30">
        <f>IF(OR(B86="",C86=""),"",HYPERLINK("https://wa.me/"&amp;IF(LEN(REGEXREPLACE(""&amp;C86,"[^0-9]",""))=8,"852"&amp;REGEXREPLACE(""&amp;C86,"[^0-9]",""),REGEXREPLACE(""&amp;C86,"[^0-9]",""))&amp;"?text="&amp;SUBSTITUTE(SUBSTITUTE(SUBSTITUTE(SUBSTITUTE(SUBSTITUTE(SUBSTITUTE(SUBSTITUTE('⚙️ 設定'!$B$5,"{N}",ENCODEURL(B86)),"{D}",ENCODEURL(I86)),"{K}",ENCODEURL(IFERROR(TEXT(K86,"d/m"),IFERROR(TEXT(DATEVALUE(K86),"d/m"),"—")))),"{M}",ENCODEURL(IFERROR(TEXT(M86,"d/m"),IFERROR(TEXT(DATEVALUE(M86),"d/m"),"—")))),"{P}",ENCODEURL(IFERROR(TEXT(T86,"#,##0"),"—"))),"{Y}",ENCODEURL('⚙️ 設定'!$B$3)),"{S}",ENCODEURL('⚙️ 設定'!$B$2)),"💰 追保費"))</f>
        <v/>
      </c>
      <c r="AE86" s="31">
        <f>IF(OR(B86="",C86=""),"",HYPERLINK("https://wa.me/"&amp;IF(LEN(REGEXREPLACE(""&amp;C86,"[^0-9]",""))=8,"852"&amp;REGEXREPLACE(""&amp;C86,"[^0-9]",""),REGEXREPLACE(""&amp;C86,"[^0-9]",""))&amp;"?text="&amp;SUBSTITUTE(SUBSTITUTE(SUBSTITUTE(SUBSTITUTE(SUBSTITUTE(SUBSTITUTE(SUBSTITUTE('⚙️ 設定'!$B$7,"{N}",ENCODEURL(B86)),"{D}",ENCODEURL(I86)),"{K}",ENCODEURL(IFERROR(TEXT(K86,"d/m"),IFERROR(TEXT(DATEVALUE(K86),"d/m"),"—")))),"{M}",ENCODEURL(IFERROR(TEXT(M86,"d/m"),IFERROR(TEXT(DATEVALUE(M86),"d/m"),"—")))),"{P}",ENCODEURL(IFERROR(TEXT(T86,"#,##0"),"—"))),"{Y}",ENCODEURL('⚙️ 設定'!$B$3)),"{S}",ENCODEURL('⚙️ 設定'!$B$2)),"✈️ 出發前"))</f>
        <v/>
      </c>
      <c r="AF86" s="32">
        <f>IF(OR(B86="",C86=""),"",HYPERLINK("https://wa.me/"&amp;IF(LEN(REGEXREPLACE(""&amp;C86,"[^0-9]",""))=8,"852"&amp;REGEXREPLACE(""&amp;C86,"[^0-9]",""),REGEXREPLACE(""&amp;C86,"[^0-9]",""))&amp;"?text="&amp;SUBSTITUTE(SUBSTITUTE(SUBSTITUTE(SUBSTITUTE(SUBSTITUTE(SUBSTITUTE(SUBSTITUTE('⚙️ 設定'!$B$9,"{N}",ENCODEURL(B86)),"{D}",ENCODEURL(I86)),"{K}",ENCODEURL(IFERROR(TEXT(K86,"d/m"),IFERROR(TEXT(DATEVALUE(K86),"d/m"),"—")))),"{M}",ENCODEURL(IFERROR(TEXT(M86,"d/m"),IFERROR(TEXT(DATEVALUE(M86),"d/m"),"—")))),"{P}",ENCODEURL(IFERROR(TEXT(T86,"#,##0"),"—"))),"{Y}",ENCODEURL('⚙️ 設定'!$B$3)),"{S}",ENCODEURL('⚙️ 設定'!$B$2)),"🏠 回港後"))</f>
        <v/>
      </c>
    </row>
    <row r="87">
      <c r="A87" s="6" t="n"/>
      <c r="K87" s="6" t="n"/>
      <c r="M87" s="6" t="n"/>
      <c r="T87" s="33" t="n"/>
      <c r="U87" s="34" t="n"/>
      <c r="V87" s="29" t="n"/>
      <c r="W87" s="27">
        <f>IF(K87="","",IF(ISNUMBER(K87),K87-2,IFERROR(DATEVALUE(K87)-2,"")))</f>
        <v/>
      </c>
      <c r="X87" s="29" t="n"/>
      <c r="Y87" s="27">
        <f>IF(M87="","",IF(ISNUMBER(M87),M87+2,IFERROR(DATEVALUE(M87)+2,"")))</f>
        <v/>
      </c>
      <c r="Z87" s="29" t="n"/>
      <c r="AA87" s="29" t="n"/>
      <c r="AB87" s="29" t="n"/>
      <c r="AC87" s="29" t="n"/>
      <c r="AD87" s="30">
        <f>IF(OR(B87="",C87=""),"",HYPERLINK("https://wa.me/"&amp;IF(LEN(REGEXREPLACE(""&amp;C87,"[^0-9]",""))=8,"852"&amp;REGEXREPLACE(""&amp;C87,"[^0-9]",""),REGEXREPLACE(""&amp;C87,"[^0-9]",""))&amp;"?text="&amp;SUBSTITUTE(SUBSTITUTE(SUBSTITUTE(SUBSTITUTE(SUBSTITUTE(SUBSTITUTE(SUBSTITUTE('⚙️ 設定'!$B$5,"{N}",ENCODEURL(B87)),"{D}",ENCODEURL(I87)),"{K}",ENCODEURL(IFERROR(TEXT(K87,"d/m"),IFERROR(TEXT(DATEVALUE(K87),"d/m"),"—")))),"{M}",ENCODEURL(IFERROR(TEXT(M87,"d/m"),IFERROR(TEXT(DATEVALUE(M87),"d/m"),"—")))),"{P}",ENCODEURL(IFERROR(TEXT(T87,"#,##0"),"—"))),"{Y}",ENCODEURL('⚙️ 設定'!$B$3)),"{S}",ENCODEURL('⚙️ 設定'!$B$2)),"💰 追保費"))</f>
        <v/>
      </c>
      <c r="AE87" s="31">
        <f>IF(OR(B87="",C87=""),"",HYPERLINK("https://wa.me/"&amp;IF(LEN(REGEXREPLACE(""&amp;C87,"[^0-9]",""))=8,"852"&amp;REGEXREPLACE(""&amp;C87,"[^0-9]",""),REGEXREPLACE(""&amp;C87,"[^0-9]",""))&amp;"?text="&amp;SUBSTITUTE(SUBSTITUTE(SUBSTITUTE(SUBSTITUTE(SUBSTITUTE(SUBSTITUTE(SUBSTITUTE('⚙️ 設定'!$B$7,"{N}",ENCODEURL(B87)),"{D}",ENCODEURL(I87)),"{K}",ENCODEURL(IFERROR(TEXT(K87,"d/m"),IFERROR(TEXT(DATEVALUE(K87),"d/m"),"—")))),"{M}",ENCODEURL(IFERROR(TEXT(M87,"d/m"),IFERROR(TEXT(DATEVALUE(M87),"d/m"),"—")))),"{P}",ENCODEURL(IFERROR(TEXT(T87,"#,##0"),"—"))),"{Y}",ENCODEURL('⚙️ 設定'!$B$3)),"{S}",ENCODEURL('⚙️ 設定'!$B$2)),"✈️ 出發前"))</f>
        <v/>
      </c>
      <c r="AF87" s="32">
        <f>IF(OR(B87="",C87=""),"",HYPERLINK("https://wa.me/"&amp;IF(LEN(REGEXREPLACE(""&amp;C87,"[^0-9]",""))=8,"852"&amp;REGEXREPLACE(""&amp;C87,"[^0-9]",""),REGEXREPLACE(""&amp;C87,"[^0-9]",""))&amp;"?text="&amp;SUBSTITUTE(SUBSTITUTE(SUBSTITUTE(SUBSTITUTE(SUBSTITUTE(SUBSTITUTE(SUBSTITUTE('⚙️ 設定'!$B$9,"{N}",ENCODEURL(B87)),"{D}",ENCODEURL(I87)),"{K}",ENCODEURL(IFERROR(TEXT(K87,"d/m"),IFERROR(TEXT(DATEVALUE(K87),"d/m"),"—")))),"{M}",ENCODEURL(IFERROR(TEXT(M87,"d/m"),IFERROR(TEXT(DATEVALUE(M87),"d/m"),"—")))),"{P}",ENCODEURL(IFERROR(TEXT(T87,"#,##0"),"—"))),"{Y}",ENCODEURL('⚙️ 設定'!$B$3)),"{S}",ENCODEURL('⚙️ 設定'!$B$2)),"🏠 回港後"))</f>
        <v/>
      </c>
    </row>
    <row r="88">
      <c r="A88" s="6" t="n"/>
      <c r="K88" s="6" t="n"/>
      <c r="M88" s="6" t="n"/>
      <c r="T88" s="33" t="n"/>
      <c r="U88" s="34" t="n"/>
      <c r="V88" s="29" t="n"/>
      <c r="W88" s="27">
        <f>IF(K88="","",IF(ISNUMBER(K88),K88-2,IFERROR(DATEVALUE(K88)-2,"")))</f>
        <v/>
      </c>
      <c r="X88" s="29" t="n"/>
      <c r="Y88" s="27">
        <f>IF(M88="","",IF(ISNUMBER(M88),M88+2,IFERROR(DATEVALUE(M88)+2,"")))</f>
        <v/>
      </c>
      <c r="Z88" s="29" t="n"/>
      <c r="AA88" s="29" t="n"/>
      <c r="AB88" s="29" t="n"/>
      <c r="AC88" s="29" t="n"/>
      <c r="AD88" s="30">
        <f>IF(OR(B88="",C88=""),"",HYPERLINK("https://wa.me/"&amp;IF(LEN(REGEXREPLACE(""&amp;C88,"[^0-9]",""))=8,"852"&amp;REGEXREPLACE(""&amp;C88,"[^0-9]",""),REGEXREPLACE(""&amp;C88,"[^0-9]",""))&amp;"?text="&amp;SUBSTITUTE(SUBSTITUTE(SUBSTITUTE(SUBSTITUTE(SUBSTITUTE(SUBSTITUTE(SUBSTITUTE('⚙️ 設定'!$B$5,"{N}",ENCODEURL(B88)),"{D}",ENCODEURL(I88)),"{K}",ENCODEURL(IFERROR(TEXT(K88,"d/m"),IFERROR(TEXT(DATEVALUE(K88),"d/m"),"—")))),"{M}",ENCODEURL(IFERROR(TEXT(M88,"d/m"),IFERROR(TEXT(DATEVALUE(M88),"d/m"),"—")))),"{P}",ENCODEURL(IFERROR(TEXT(T88,"#,##0"),"—"))),"{Y}",ENCODEURL('⚙️ 設定'!$B$3)),"{S}",ENCODEURL('⚙️ 設定'!$B$2)),"💰 追保費"))</f>
        <v/>
      </c>
      <c r="AE88" s="31">
        <f>IF(OR(B88="",C88=""),"",HYPERLINK("https://wa.me/"&amp;IF(LEN(REGEXREPLACE(""&amp;C88,"[^0-9]",""))=8,"852"&amp;REGEXREPLACE(""&amp;C88,"[^0-9]",""),REGEXREPLACE(""&amp;C88,"[^0-9]",""))&amp;"?text="&amp;SUBSTITUTE(SUBSTITUTE(SUBSTITUTE(SUBSTITUTE(SUBSTITUTE(SUBSTITUTE(SUBSTITUTE('⚙️ 設定'!$B$7,"{N}",ENCODEURL(B88)),"{D}",ENCODEURL(I88)),"{K}",ENCODEURL(IFERROR(TEXT(K88,"d/m"),IFERROR(TEXT(DATEVALUE(K88),"d/m"),"—")))),"{M}",ENCODEURL(IFERROR(TEXT(M88,"d/m"),IFERROR(TEXT(DATEVALUE(M88),"d/m"),"—")))),"{P}",ENCODEURL(IFERROR(TEXT(T88,"#,##0"),"—"))),"{Y}",ENCODEURL('⚙️ 設定'!$B$3)),"{S}",ENCODEURL('⚙️ 設定'!$B$2)),"✈️ 出發前"))</f>
        <v/>
      </c>
      <c r="AF88" s="32">
        <f>IF(OR(B88="",C88=""),"",HYPERLINK("https://wa.me/"&amp;IF(LEN(REGEXREPLACE(""&amp;C88,"[^0-9]",""))=8,"852"&amp;REGEXREPLACE(""&amp;C88,"[^0-9]",""),REGEXREPLACE(""&amp;C88,"[^0-9]",""))&amp;"?text="&amp;SUBSTITUTE(SUBSTITUTE(SUBSTITUTE(SUBSTITUTE(SUBSTITUTE(SUBSTITUTE(SUBSTITUTE('⚙️ 設定'!$B$9,"{N}",ENCODEURL(B88)),"{D}",ENCODEURL(I88)),"{K}",ENCODEURL(IFERROR(TEXT(K88,"d/m"),IFERROR(TEXT(DATEVALUE(K88),"d/m"),"—")))),"{M}",ENCODEURL(IFERROR(TEXT(M88,"d/m"),IFERROR(TEXT(DATEVALUE(M88),"d/m"),"—")))),"{P}",ENCODEURL(IFERROR(TEXT(T88,"#,##0"),"—"))),"{Y}",ENCODEURL('⚙️ 設定'!$B$3)),"{S}",ENCODEURL('⚙️ 設定'!$B$2)),"🏠 回港後"))</f>
        <v/>
      </c>
    </row>
    <row r="89">
      <c r="A89" s="6" t="n"/>
      <c r="K89" s="6" t="n"/>
      <c r="M89" s="6" t="n"/>
      <c r="T89" s="33" t="n"/>
      <c r="U89" s="34" t="n"/>
      <c r="V89" s="29" t="n"/>
      <c r="W89" s="27">
        <f>IF(K89="","",IF(ISNUMBER(K89),K89-2,IFERROR(DATEVALUE(K89)-2,"")))</f>
        <v/>
      </c>
      <c r="X89" s="29" t="n"/>
      <c r="Y89" s="27">
        <f>IF(M89="","",IF(ISNUMBER(M89),M89+2,IFERROR(DATEVALUE(M89)+2,"")))</f>
        <v/>
      </c>
      <c r="Z89" s="29" t="n"/>
      <c r="AA89" s="29" t="n"/>
      <c r="AB89" s="29" t="n"/>
      <c r="AC89" s="29" t="n"/>
      <c r="AD89" s="30">
        <f>IF(OR(B89="",C89=""),"",HYPERLINK("https://wa.me/"&amp;IF(LEN(REGEXREPLACE(""&amp;C89,"[^0-9]",""))=8,"852"&amp;REGEXREPLACE(""&amp;C89,"[^0-9]",""),REGEXREPLACE(""&amp;C89,"[^0-9]",""))&amp;"?text="&amp;SUBSTITUTE(SUBSTITUTE(SUBSTITUTE(SUBSTITUTE(SUBSTITUTE(SUBSTITUTE(SUBSTITUTE('⚙️ 設定'!$B$5,"{N}",ENCODEURL(B89)),"{D}",ENCODEURL(I89)),"{K}",ENCODEURL(IFERROR(TEXT(K89,"d/m"),IFERROR(TEXT(DATEVALUE(K89),"d/m"),"—")))),"{M}",ENCODEURL(IFERROR(TEXT(M89,"d/m"),IFERROR(TEXT(DATEVALUE(M89),"d/m"),"—")))),"{P}",ENCODEURL(IFERROR(TEXT(T89,"#,##0"),"—"))),"{Y}",ENCODEURL('⚙️ 設定'!$B$3)),"{S}",ENCODEURL('⚙️ 設定'!$B$2)),"💰 追保費"))</f>
        <v/>
      </c>
      <c r="AE89" s="31">
        <f>IF(OR(B89="",C89=""),"",HYPERLINK("https://wa.me/"&amp;IF(LEN(REGEXREPLACE(""&amp;C89,"[^0-9]",""))=8,"852"&amp;REGEXREPLACE(""&amp;C89,"[^0-9]",""),REGEXREPLACE(""&amp;C89,"[^0-9]",""))&amp;"?text="&amp;SUBSTITUTE(SUBSTITUTE(SUBSTITUTE(SUBSTITUTE(SUBSTITUTE(SUBSTITUTE(SUBSTITUTE('⚙️ 設定'!$B$7,"{N}",ENCODEURL(B89)),"{D}",ENCODEURL(I89)),"{K}",ENCODEURL(IFERROR(TEXT(K89,"d/m"),IFERROR(TEXT(DATEVALUE(K89),"d/m"),"—")))),"{M}",ENCODEURL(IFERROR(TEXT(M89,"d/m"),IFERROR(TEXT(DATEVALUE(M89),"d/m"),"—")))),"{P}",ENCODEURL(IFERROR(TEXT(T89,"#,##0"),"—"))),"{Y}",ENCODEURL('⚙️ 設定'!$B$3)),"{S}",ENCODEURL('⚙️ 設定'!$B$2)),"✈️ 出發前"))</f>
        <v/>
      </c>
      <c r="AF89" s="32">
        <f>IF(OR(B89="",C89=""),"",HYPERLINK("https://wa.me/"&amp;IF(LEN(REGEXREPLACE(""&amp;C89,"[^0-9]",""))=8,"852"&amp;REGEXREPLACE(""&amp;C89,"[^0-9]",""),REGEXREPLACE(""&amp;C89,"[^0-9]",""))&amp;"?text="&amp;SUBSTITUTE(SUBSTITUTE(SUBSTITUTE(SUBSTITUTE(SUBSTITUTE(SUBSTITUTE(SUBSTITUTE('⚙️ 設定'!$B$9,"{N}",ENCODEURL(B89)),"{D}",ENCODEURL(I89)),"{K}",ENCODEURL(IFERROR(TEXT(K89,"d/m"),IFERROR(TEXT(DATEVALUE(K89),"d/m"),"—")))),"{M}",ENCODEURL(IFERROR(TEXT(M89,"d/m"),IFERROR(TEXT(DATEVALUE(M89),"d/m"),"—")))),"{P}",ENCODEURL(IFERROR(TEXT(T89,"#,##0"),"—"))),"{Y}",ENCODEURL('⚙️ 設定'!$B$3)),"{S}",ENCODEURL('⚙️ 設定'!$B$2)),"🏠 回港後"))</f>
        <v/>
      </c>
    </row>
    <row r="90">
      <c r="A90" s="6" t="n"/>
      <c r="K90" s="6" t="n"/>
      <c r="M90" s="6" t="n"/>
      <c r="T90" s="33" t="n"/>
      <c r="U90" s="34" t="n"/>
      <c r="V90" s="29" t="n"/>
      <c r="W90" s="27">
        <f>IF(K90="","",IF(ISNUMBER(K90),K90-2,IFERROR(DATEVALUE(K90)-2,"")))</f>
        <v/>
      </c>
      <c r="X90" s="29" t="n"/>
      <c r="Y90" s="27">
        <f>IF(M90="","",IF(ISNUMBER(M90),M90+2,IFERROR(DATEVALUE(M90)+2,"")))</f>
        <v/>
      </c>
      <c r="Z90" s="29" t="n"/>
      <c r="AA90" s="29" t="n"/>
      <c r="AB90" s="29" t="n"/>
      <c r="AC90" s="29" t="n"/>
      <c r="AD90" s="30">
        <f>IF(OR(B90="",C90=""),"",HYPERLINK("https://wa.me/"&amp;IF(LEN(REGEXREPLACE(""&amp;C90,"[^0-9]",""))=8,"852"&amp;REGEXREPLACE(""&amp;C90,"[^0-9]",""),REGEXREPLACE(""&amp;C90,"[^0-9]",""))&amp;"?text="&amp;SUBSTITUTE(SUBSTITUTE(SUBSTITUTE(SUBSTITUTE(SUBSTITUTE(SUBSTITUTE(SUBSTITUTE('⚙️ 設定'!$B$5,"{N}",ENCODEURL(B90)),"{D}",ENCODEURL(I90)),"{K}",ENCODEURL(IFERROR(TEXT(K90,"d/m"),IFERROR(TEXT(DATEVALUE(K90),"d/m"),"—")))),"{M}",ENCODEURL(IFERROR(TEXT(M90,"d/m"),IFERROR(TEXT(DATEVALUE(M90),"d/m"),"—")))),"{P}",ENCODEURL(IFERROR(TEXT(T90,"#,##0"),"—"))),"{Y}",ENCODEURL('⚙️ 設定'!$B$3)),"{S}",ENCODEURL('⚙️ 設定'!$B$2)),"💰 追保費"))</f>
        <v/>
      </c>
      <c r="AE90" s="31">
        <f>IF(OR(B90="",C90=""),"",HYPERLINK("https://wa.me/"&amp;IF(LEN(REGEXREPLACE(""&amp;C90,"[^0-9]",""))=8,"852"&amp;REGEXREPLACE(""&amp;C90,"[^0-9]",""),REGEXREPLACE(""&amp;C90,"[^0-9]",""))&amp;"?text="&amp;SUBSTITUTE(SUBSTITUTE(SUBSTITUTE(SUBSTITUTE(SUBSTITUTE(SUBSTITUTE(SUBSTITUTE('⚙️ 設定'!$B$7,"{N}",ENCODEURL(B90)),"{D}",ENCODEURL(I90)),"{K}",ENCODEURL(IFERROR(TEXT(K90,"d/m"),IFERROR(TEXT(DATEVALUE(K90),"d/m"),"—")))),"{M}",ENCODEURL(IFERROR(TEXT(M90,"d/m"),IFERROR(TEXT(DATEVALUE(M90),"d/m"),"—")))),"{P}",ENCODEURL(IFERROR(TEXT(T90,"#,##0"),"—"))),"{Y}",ENCODEURL('⚙️ 設定'!$B$3)),"{S}",ENCODEURL('⚙️ 設定'!$B$2)),"✈️ 出發前"))</f>
        <v/>
      </c>
      <c r="AF90" s="32">
        <f>IF(OR(B90="",C90=""),"",HYPERLINK("https://wa.me/"&amp;IF(LEN(REGEXREPLACE(""&amp;C90,"[^0-9]",""))=8,"852"&amp;REGEXREPLACE(""&amp;C90,"[^0-9]",""),REGEXREPLACE(""&amp;C90,"[^0-9]",""))&amp;"?text="&amp;SUBSTITUTE(SUBSTITUTE(SUBSTITUTE(SUBSTITUTE(SUBSTITUTE(SUBSTITUTE(SUBSTITUTE('⚙️ 設定'!$B$9,"{N}",ENCODEURL(B90)),"{D}",ENCODEURL(I90)),"{K}",ENCODEURL(IFERROR(TEXT(K90,"d/m"),IFERROR(TEXT(DATEVALUE(K90),"d/m"),"—")))),"{M}",ENCODEURL(IFERROR(TEXT(M90,"d/m"),IFERROR(TEXT(DATEVALUE(M90),"d/m"),"—")))),"{P}",ENCODEURL(IFERROR(TEXT(T90,"#,##0"),"—"))),"{Y}",ENCODEURL('⚙️ 設定'!$B$3)),"{S}",ENCODEURL('⚙️ 設定'!$B$2)),"🏠 回港後"))</f>
        <v/>
      </c>
    </row>
    <row r="91">
      <c r="A91" s="6" t="n"/>
      <c r="K91" s="6" t="n"/>
      <c r="M91" s="6" t="n"/>
      <c r="T91" s="33" t="n"/>
      <c r="U91" s="34" t="n"/>
      <c r="V91" s="29" t="n"/>
      <c r="W91" s="27">
        <f>IF(K91="","",IF(ISNUMBER(K91),K91-2,IFERROR(DATEVALUE(K91)-2,"")))</f>
        <v/>
      </c>
      <c r="X91" s="29" t="n"/>
      <c r="Y91" s="27">
        <f>IF(M91="","",IF(ISNUMBER(M91),M91+2,IFERROR(DATEVALUE(M91)+2,"")))</f>
        <v/>
      </c>
      <c r="Z91" s="29" t="n"/>
      <c r="AA91" s="29" t="n"/>
      <c r="AB91" s="29" t="n"/>
      <c r="AC91" s="29" t="n"/>
      <c r="AD91" s="30">
        <f>IF(OR(B91="",C91=""),"",HYPERLINK("https://wa.me/"&amp;IF(LEN(REGEXREPLACE(""&amp;C91,"[^0-9]",""))=8,"852"&amp;REGEXREPLACE(""&amp;C91,"[^0-9]",""),REGEXREPLACE(""&amp;C91,"[^0-9]",""))&amp;"?text="&amp;SUBSTITUTE(SUBSTITUTE(SUBSTITUTE(SUBSTITUTE(SUBSTITUTE(SUBSTITUTE(SUBSTITUTE('⚙️ 設定'!$B$5,"{N}",ENCODEURL(B91)),"{D}",ENCODEURL(I91)),"{K}",ENCODEURL(IFERROR(TEXT(K91,"d/m"),IFERROR(TEXT(DATEVALUE(K91),"d/m"),"—")))),"{M}",ENCODEURL(IFERROR(TEXT(M91,"d/m"),IFERROR(TEXT(DATEVALUE(M91),"d/m"),"—")))),"{P}",ENCODEURL(IFERROR(TEXT(T91,"#,##0"),"—"))),"{Y}",ENCODEURL('⚙️ 設定'!$B$3)),"{S}",ENCODEURL('⚙️ 設定'!$B$2)),"💰 追保費"))</f>
        <v/>
      </c>
      <c r="AE91" s="31">
        <f>IF(OR(B91="",C91=""),"",HYPERLINK("https://wa.me/"&amp;IF(LEN(REGEXREPLACE(""&amp;C91,"[^0-9]",""))=8,"852"&amp;REGEXREPLACE(""&amp;C91,"[^0-9]",""),REGEXREPLACE(""&amp;C91,"[^0-9]",""))&amp;"?text="&amp;SUBSTITUTE(SUBSTITUTE(SUBSTITUTE(SUBSTITUTE(SUBSTITUTE(SUBSTITUTE(SUBSTITUTE('⚙️ 設定'!$B$7,"{N}",ENCODEURL(B91)),"{D}",ENCODEURL(I91)),"{K}",ENCODEURL(IFERROR(TEXT(K91,"d/m"),IFERROR(TEXT(DATEVALUE(K91),"d/m"),"—")))),"{M}",ENCODEURL(IFERROR(TEXT(M91,"d/m"),IFERROR(TEXT(DATEVALUE(M91),"d/m"),"—")))),"{P}",ENCODEURL(IFERROR(TEXT(T91,"#,##0"),"—"))),"{Y}",ENCODEURL('⚙️ 設定'!$B$3)),"{S}",ENCODEURL('⚙️ 設定'!$B$2)),"✈️ 出發前"))</f>
        <v/>
      </c>
      <c r="AF91" s="32">
        <f>IF(OR(B91="",C91=""),"",HYPERLINK("https://wa.me/"&amp;IF(LEN(REGEXREPLACE(""&amp;C91,"[^0-9]",""))=8,"852"&amp;REGEXREPLACE(""&amp;C91,"[^0-9]",""),REGEXREPLACE(""&amp;C91,"[^0-9]",""))&amp;"?text="&amp;SUBSTITUTE(SUBSTITUTE(SUBSTITUTE(SUBSTITUTE(SUBSTITUTE(SUBSTITUTE(SUBSTITUTE('⚙️ 設定'!$B$9,"{N}",ENCODEURL(B91)),"{D}",ENCODEURL(I91)),"{K}",ENCODEURL(IFERROR(TEXT(K91,"d/m"),IFERROR(TEXT(DATEVALUE(K91),"d/m"),"—")))),"{M}",ENCODEURL(IFERROR(TEXT(M91,"d/m"),IFERROR(TEXT(DATEVALUE(M91),"d/m"),"—")))),"{P}",ENCODEURL(IFERROR(TEXT(T91,"#,##0"),"—"))),"{Y}",ENCODEURL('⚙️ 設定'!$B$3)),"{S}",ENCODEURL('⚙️ 設定'!$B$2)),"🏠 回港後"))</f>
        <v/>
      </c>
    </row>
    <row r="92">
      <c r="A92" s="6" t="n"/>
      <c r="K92" s="6" t="n"/>
      <c r="M92" s="6" t="n"/>
      <c r="T92" s="33" t="n"/>
      <c r="U92" s="34" t="n"/>
      <c r="V92" s="29" t="n"/>
      <c r="W92" s="27">
        <f>IF(K92="","",IF(ISNUMBER(K92),K92-2,IFERROR(DATEVALUE(K92)-2,"")))</f>
        <v/>
      </c>
      <c r="X92" s="29" t="n"/>
      <c r="Y92" s="27">
        <f>IF(M92="","",IF(ISNUMBER(M92),M92+2,IFERROR(DATEVALUE(M92)+2,"")))</f>
        <v/>
      </c>
      <c r="Z92" s="29" t="n"/>
      <c r="AA92" s="29" t="n"/>
      <c r="AB92" s="29" t="n"/>
      <c r="AC92" s="29" t="n"/>
      <c r="AD92" s="30">
        <f>IF(OR(B92="",C92=""),"",HYPERLINK("https://wa.me/"&amp;IF(LEN(REGEXREPLACE(""&amp;C92,"[^0-9]",""))=8,"852"&amp;REGEXREPLACE(""&amp;C92,"[^0-9]",""),REGEXREPLACE(""&amp;C92,"[^0-9]",""))&amp;"?text="&amp;SUBSTITUTE(SUBSTITUTE(SUBSTITUTE(SUBSTITUTE(SUBSTITUTE(SUBSTITUTE(SUBSTITUTE('⚙️ 設定'!$B$5,"{N}",ENCODEURL(B92)),"{D}",ENCODEURL(I92)),"{K}",ENCODEURL(IFERROR(TEXT(K92,"d/m"),IFERROR(TEXT(DATEVALUE(K92),"d/m"),"—")))),"{M}",ENCODEURL(IFERROR(TEXT(M92,"d/m"),IFERROR(TEXT(DATEVALUE(M92),"d/m"),"—")))),"{P}",ENCODEURL(IFERROR(TEXT(T92,"#,##0"),"—"))),"{Y}",ENCODEURL('⚙️ 設定'!$B$3)),"{S}",ENCODEURL('⚙️ 設定'!$B$2)),"💰 追保費"))</f>
        <v/>
      </c>
      <c r="AE92" s="31">
        <f>IF(OR(B92="",C92=""),"",HYPERLINK("https://wa.me/"&amp;IF(LEN(REGEXREPLACE(""&amp;C92,"[^0-9]",""))=8,"852"&amp;REGEXREPLACE(""&amp;C92,"[^0-9]",""),REGEXREPLACE(""&amp;C92,"[^0-9]",""))&amp;"?text="&amp;SUBSTITUTE(SUBSTITUTE(SUBSTITUTE(SUBSTITUTE(SUBSTITUTE(SUBSTITUTE(SUBSTITUTE('⚙️ 設定'!$B$7,"{N}",ENCODEURL(B92)),"{D}",ENCODEURL(I92)),"{K}",ENCODEURL(IFERROR(TEXT(K92,"d/m"),IFERROR(TEXT(DATEVALUE(K92),"d/m"),"—")))),"{M}",ENCODEURL(IFERROR(TEXT(M92,"d/m"),IFERROR(TEXT(DATEVALUE(M92),"d/m"),"—")))),"{P}",ENCODEURL(IFERROR(TEXT(T92,"#,##0"),"—"))),"{Y}",ENCODEURL('⚙️ 設定'!$B$3)),"{S}",ENCODEURL('⚙️ 設定'!$B$2)),"✈️ 出發前"))</f>
        <v/>
      </c>
      <c r="AF92" s="32">
        <f>IF(OR(B92="",C92=""),"",HYPERLINK("https://wa.me/"&amp;IF(LEN(REGEXREPLACE(""&amp;C92,"[^0-9]",""))=8,"852"&amp;REGEXREPLACE(""&amp;C92,"[^0-9]",""),REGEXREPLACE(""&amp;C92,"[^0-9]",""))&amp;"?text="&amp;SUBSTITUTE(SUBSTITUTE(SUBSTITUTE(SUBSTITUTE(SUBSTITUTE(SUBSTITUTE(SUBSTITUTE('⚙️ 設定'!$B$9,"{N}",ENCODEURL(B92)),"{D}",ENCODEURL(I92)),"{K}",ENCODEURL(IFERROR(TEXT(K92,"d/m"),IFERROR(TEXT(DATEVALUE(K92),"d/m"),"—")))),"{M}",ENCODEURL(IFERROR(TEXT(M92,"d/m"),IFERROR(TEXT(DATEVALUE(M92),"d/m"),"—")))),"{P}",ENCODEURL(IFERROR(TEXT(T92,"#,##0"),"—"))),"{Y}",ENCODEURL('⚙️ 設定'!$B$3)),"{S}",ENCODEURL('⚙️ 設定'!$B$2)),"🏠 回港後"))</f>
        <v/>
      </c>
    </row>
    <row r="93">
      <c r="A93" s="6" t="n"/>
      <c r="K93" s="6" t="n"/>
      <c r="M93" s="6" t="n"/>
      <c r="T93" s="33" t="n"/>
      <c r="U93" s="34" t="n"/>
      <c r="V93" s="29" t="n"/>
      <c r="W93" s="27">
        <f>IF(K93="","",IF(ISNUMBER(K93),K93-2,IFERROR(DATEVALUE(K93)-2,"")))</f>
        <v/>
      </c>
      <c r="X93" s="29" t="n"/>
      <c r="Y93" s="27">
        <f>IF(M93="","",IF(ISNUMBER(M93),M93+2,IFERROR(DATEVALUE(M93)+2,"")))</f>
        <v/>
      </c>
      <c r="Z93" s="29" t="n"/>
      <c r="AA93" s="29" t="n"/>
      <c r="AB93" s="29" t="n"/>
      <c r="AC93" s="29" t="n"/>
      <c r="AD93" s="30">
        <f>IF(OR(B93="",C93=""),"",HYPERLINK("https://wa.me/"&amp;IF(LEN(REGEXREPLACE(""&amp;C93,"[^0-9]",""))=8,"852"&amp;REGEXREPLACE(""&amp;C93,"[^0-9]",""),REGEXREPLACE(""&amp;C93,"[^0-9]",""))&amp;"?text="&amp;SUBSTITUTE(SUBSTITUTE(SUBSTITUTE(SUBSTITUTE(SUBSTITUTE(SUBSTITUTE(SUBSTITUTE('⚙️ 設定'!$B$5,"{N}",ENCODEURL(B93)),"{D}",ENCODEURL(I93)),"{K}",ENCODEURL(IFERROR(TEXT(K93,"d/m"),IFERROR(TEXT(DATEVALUE(K93),"d/m"),"—")))),"{M}",ENCODEURL(IFERROR(TEXT(M93,"d/m"),IFERROR(TEXT(DATEVALUE(M93),"d/m"),"—")))),"{P}",ENCODEURL(IFERROR(TEXT(T93,"#,##0"),"—"))),"{Y}",ENCODEURL('⚙️ 設定'!$B$3)),"{S}",ENCODEURL('⚙️ 設定'!$B$2)),"💰 追保費"))</f>
        <v/>
      </c>
      <c r="AE93" s="31">
        <f>IF(OR(B93="",C93=""),"",HYPERLINK("https://wa.me/"&amp;IF(LEN(REGEXREPLACE(""&amp;C93,"[^0-9]",""))=8,"852"&amp;REGEXREPLACE(""&amp;C93,"[^0-9]",""),REGEXREPLACE(""&amp;C93,"[^0-9]",""))&amp;"?text="&amp;SUBSTITUTE(SUBSTITUTE(SUBSTITUTE(SUBSTITUTE(SUBSTITUTE(SUBSTITUTE(SUBSTITUTE('⚙️ 設定'!$B$7,"{N}",ENCODEURL(B93)),"{D}",ENCODEURL(I93)),"{K}",ENCODEURL(IFERROR(TEXT(K93,"d/m"),IFERROR(TEXT(DATEVALUE(K93),"d/m"),"—")))),"{M}",ENCODEURL(IFERROR(TEXT(M93,"d/m"),IFERROR(TEXT(DATEVALUE(M93),"d/m"),"—")))),"{P}",ENCODEURL(IFERROR(TEXT(T93,"#,##0"),"—"))),"{Y}",ENCODEURL('⚙️ 設定'!$B$3)),"{S}",ENCODEURL('⚙️ 設定'!$B$2)),"✈️ 出發前"))</f>
        <v/>
      </c>
      <c r="AF93" s="32">
        <f>IF(OR(B93="",C93=""),"",HYPERLINK("https://wa.me/"&amp;IF(LEN(REGEXREPLACE(""&amp;C93,"[^0-9]",""))=8,"852"&amp;REGEXREPLACE(""&amp;C93,"[^0-9]",""),REGEXREPLACE(""&amp;C93,"[^0-9]",""))&amp;"?text="&amp;SUBSTITUTE(SUBSTITUTE(SUBSTITUTE(SUBSTITUTE(SUBSTITUTE(SUBSTITUTE(SUBSTITUTE('⚙️ 設定'!$B$9,"{N}",ENCODEURL(B93)),"{D}",ENCODEURL(I93)),"{K}",ENCODEURL(IFERROR(TEXT(K93,"d/m"),IFERROR(TEXT(DATEVALUE(K93),"d/m"),"—")))),"{M}",ENCODEURL(IFERROR(TEXT(M93,"d/m"),IFERROR(TEXT(DATEVALUE(M93),"d/m"),"—")))),"{P}",ENCODEURL(IFERROR(TEXT(T93,"#,##0"),"—"))),"{Y}",ENCODEURL('⚙️ 設定'!$B$3)),"{S}",ENCODEURL('⚙️ 設定'!$B$2)),"🏠 回港後"))</f>
        <v/>
      </c>
    </row>
    <row r="94">
      <c r="A94" s="6" t="n"/>
      <c r="K94" s="6" t="n"/>
      <c r="M94" s="6" t="n"/>
      <c r="T94" s="33" t="n"/>
      <c r="U94" s="34" t="n"/>
      <c r="V94" s="29" t="n"/>
      <c r="W94" s="27">
        <f>IF(K94="","",IF(ISNUMBER(K94),K94-2,IFERROR(DATEVALUE(K94)-2,"")))</f>
        <v/>
      </c>
      <c r="X94" s="29" t="n"/>
      <c r="Y94" s="27">
        <f>IF(M94="","",IF(ISNUMBER(M94),M94+2,IFERROR(DATEVALUE(M94)+2,"")))</f>
        <v/>
      </c>
      <c r="Z94" s="29" t="n"/>
      <c r="AA94" s="29" t="n"/>
      <c r="AB94" s="29" t="n"/>
      <c r="AC94" s="29" t="n"/>
      <c r="AD94" s="30">
        <f>IF(OR(B94="",C94=""),"",HYPERLINK("https://wa.me/"&amp;IF(LEN(REGEXREPLACE(""&amp;C94,"[^0-9]",""))=8,"852"&amp;REGEXREPLACE(""&amp;C94,"[^0-9]",""),REGEXREPLACE(""&amp;C94,"[^0-9]",""))&amp;"?text="&amp;SUBSTITUTE(SUBSTITUTE(SUBSTITUTE(SUBSTITUTE(SUBSTITUTE(SUBSTITUTE(SUBSTITUTE('⚙️ 設定'!$B$5,"{N}",ENCODEURL(B94)),"{D}",ENCODEURL(I94)),"{K}",ENCODEURL(IFERROR(TEXT(K94,"d/m"),IFERROR(TEXT(DATEVALUE(K94),"d/m"),"—")))),"{M}",ENCODEURL(IFERROR(TEXT(M94,"d/m"),IFERROR(TEXT(DATEVALUE(M94),"d/m"),"—")))),"{P}",ENCODEURL(IFERROR(TEXT(T94,"#,##0"),"—"))),"{Y}",ENCODEURL('⚙️ 設定'!$B$3)),"{S}",ENCODEURL('⚙️ 設定'!$B$2)),"💰 追保費"))</f>
        <v/>
      </c>
      <c r="AE94" s="31">
        <f>IF(OR(B94="",C94=""),"",HYPERLINK("https://wa.me/"&amp;IF(LEN(REGEXREPLACE(""&amp;C94,"[^0-9]",""))=8,"852"&amp;REGEXREPLACE(""&amp;C94,"[^0-9]",""),REGEXREPLACE(""&amp;C94,"[^0-9]",""))&amp;"?text="&amp;SUBSTITUTE(SUBSTITUTE(SUBSTITUTE(SUBSTITUTE(SUBSTITUTE(SUBSTITUTE(SUBSTITUTE('⚙️ 設定'!$B$7,"{N}",ENCODEURL(B94)),"{D}",ENCODEURL(I94)),"{K}",ENCODEURL(IFERROR(TEXT(K94,"d/m"),IFERROR(TEXT(DATEVALUE(K94),"d/m"),"—")))),"{M}",ENCODEURL(IFERROR(TEXT(M94,"d/m"),IFERROR(TEXT(DATEVALUE(M94),"d/m"),"—")))),"{P}",ENCODEURL(IFERROR(TEXT(T94,"#,##0"),"—"))),"{Y}",ENCODEURL('⚙️ 設定'!$B$3)),"{S}",ENCODEURL('⚙️ 設定'!$B$2)),"✈️ 出發前"))</f>
        <v/>
      </c>
      <c r="AF94" s="32">
        <f>IF(OR(B94="",C94=""),"",HYPERLINK("https://wa.me/"&amp;IF(LEN(REGEXREPLACE(""&amp;C94,"[^0-9]",""))=8,"852"&amp;REGEXREPLACE(""&amp;C94,"[^0-9]",""),REGEXREPLACE(""&amp;C94,"[^0-9]",""))&amp;"?text="&amp;SUBSTITUTE(SUBSTITUTE(SUBSTITUTE(SUBSTITUTE(SUBSTITUTE(SUBSTITUTE(SUBSTITUTE('⚙️ 設定'!$B$9,"{N}",ENCODEURL(B94)),"{D}",ENCODEURL(I94)),"{K}",ENCODEURL(IFERROR(TEXT(K94,"d/m"),IFERROR(TEXT(DATEVALUE(K94),"d/m"),"—")))),"{M}",ENCODEURL(IFERROR(TEXT(M94,"d/m"),IFERROR(TEXT(DATEVALUE(M94),"d/m"),"—")))),"{P}",ENCODEURL(IFERROR(TEXT(T94,"#,##0"),"—"))),"{Y}",ENCODEURL('⚙️ 設定'!$B$3)),"{S}",ENCODEURL('⚙️ 設定'!$B$2)),"🏠 回港後"))</f>
        <v/>
      </c>
    </row>
    <row r="95">
      <c r="A95" s="6" t="n"/>
      <c r="K95" s="6" t="n"/>
      <c r="M95" s="6" t="n"/>
      <c r="T95" s="33" t="n"/>
      <c r="U95" s="34" t="n"/>
      <c r="V95" s="29" t="n"/>
      <c r="W95" s="27">
        <f>IF(K95="","",IF(ISNUMBER(K95),K95-2,IFERROR(DATEVALUE(K95)-2,"")))</f>
        <v/>
      </c>
      <c r="X95" s="29" t="n"/>
      <c r="Y95" s="27">
        <f>IF(M95="","",IF(ISNUMBER(M95),M95+2,IFERROR(DATEVALUE(M95)+2,"")))</f>
        <v/>
      </c>
      <c r="Z95" s="29" t="n"/>
      <c r="AA95" s="29" t="n"/>
      <c r="AB95" s="29" t="n"/>
      <c r="AC95" s="29" t="n"/>
      <c r="AD95" s="30">
        <f>IF(OR(B95="",C95=""),"",HYPERLINK("https://wa.me/"&amp;IF(LEN(REGEXREPLACE(""&amp;C95,"[^0-9]",""))=8,"852"&amp;REGEXREPLACE(""&amp;C95,"[^0-9]",""),REGEXREPLACE(""&amp;C95,"[^0-9]",""))&amp;"?text="&amp;SUBSTITUTE(SUBSTITUTE(SUBSTITUTE(SUBSTITUTE(SUBSTITUTE(SUBSTITUTE(SUBSTITUTE('⚙️ 設定'!$B$5,"{N}",ENCODEURL(B95)),"{D}",ENCODEURL(I95)),"{K}",ENCODEURL(IFERROR(TEXT(K95,"d/m"),IFERROR(TEXT(DATEVALUE(K95),"d/m"),"—")))),"{M}",ENCODEURL(IFERROR(TEXT(M95,"d/m"),IFERROR(TEXT(DATEVALUE(M95),"d/m"),"—")))),"{P}",ENCODEURL(IFERROR(TEXT(T95,"#,##0"),"—"))),"{Y}",ENCODEURL('⚙️ 設定'!$B$3)),"{S}",ENCODEURL('⚙️ 設定'!$B$2)),"💰 追保費"))</f>
        <v/>
      </c>
      <c r="AE95" s="31">
        <f>IF(OR(B95="",C95=""),"",HYPERLINK("https://wa.me/"&amp;IF(LEN(REGEXREPLACE(""&amp;C95,"[^0-9]",""))=8,"852"&amp;REGEXREPLACE(""&amp;C95,"[^0-9]",""),REGEXREPLACE(""&amp;C95,"[^0-9]",""))&amp;"?text="&amp;SUBSTITUTE(SUBSTITUTE(SUBSTITUTE(SUBSTITUTE(SUBSTITUTE(SUBSTITUTE(SUBSTITUTE('⚙️ 設定'!$B$7,"{N}",ENCODEURL(B95)),"{D}",ENCODEURL(I95)),"{K}",ENCODEURL(IFERROR(TEXT(K95,"d/m"),IFERROR(TEXT(DATEVALUE(K95),"d/m"),"—")))),"{M}",ENCODEURL(IFERROR(TEXT(M95,"d/m"),IFERROR(TEXT(DATEVALUE(M95),"d/m"),"—")))),"{P}",ENCODEURL(IFERROR(TEXT(T95,"#,##0"),"—"))),"{Y}",ENCODEURL('⚙️ 設定'!$B$3)),"{S}",ENCODEURL('⚙️ 設定'!$B$2)),"✈️ 出發前"))</f>
        <v/>
      </c>
      <c r="AF95" s="32">
        <f>IF(OR(B95="",C95=""),"",HYPERLINK("https://wa.me/"&amp;IF(LEN(REGEXREPLACE(""&amp;C95,"[^0-9]",""))=8,"852"&amp;REGEXREPLACE(""&amp;C95,"[^0-9]",""),REGEXREPLACE(""&amp;C95,"[^0-9]",""))&amp;"?text="&amp;SUBSTITUTE(SUBSTITUTE(SUBSTITUTE(SUBSTITUTE(SUBSTITUTE(SUBSTITUTE(SUBSTITUTE('⚙️ 設定'!$B$9,"{N}",ENCODEURL(B95)),"{D}",ENCODEURL(I95)),"{K}",ENCODEURL(IFERROR(TEXT(K95,"d/m"),IFERROR(TEXT(DATEVALUE(K95),"d/m"),"—")))),"{M}",ENCODEURL(IFERROR(TEXT(M95,"d/m"),IFERROR(TEXT(DATEVALUE(M95),"d/m"),"—")))),"{P}",ENCODEURL(IFERROR(TEXT(T95,"#,##0"),"—"))),"{Y}",ENCODEURL('⚙️ 設定'!$B$3)),"{S}",ENCODEURL('⚙️ 設定'!$B$2)),"🏠 回港後"))</f>
        <v/>
      </c>
    </row>
    <row r="96">
      <c r="A96" s="6" t="n"/>
      <c r="K96" s="6" t="n"/>
      <c r="M96" s="6" t="n"/>
      <c r="T96" s="33" t="n"/>
      <c r="U96" s="34" t="n"/>
      <c r="V96" s="29" t="n"/>
      <c r="W96" s="27">
        <f>IF(K96="","",IF(ISNUMBER(K96),K96-2,IFERROR(DATEVALUE(K96)-2,"")))</f>
        <v/>
      </c>
      <c r="X96" s="29" t="n"/>
      <c r="Y96" s="27">
        <f>IF(M96="","",IF(ISNUMBER(M96),M96+2,IFERROR(DATEVALUE(M96)+2,"")))</f>
        <v/>
      </c>
      <c r="Z96" s="29" t="n"/>
      <c r="AA96" s="29" t="n"/>
      <c r="AB96" s="29" t="n"/>
      <c r="AC96" s="29" t="n"/>
      <c r="AD96" s="30">
        <f>IF(OR(B96="",C96=""),"",HYPERLINK("https://wa.me/"&amp;IF(LEN(REGEXREPLACE(""&amp;C96,"[^0-9]",""))=8,"852"&amp;REGEXREPLACE(""&amp;C96,"[^0-9]",""),REGEXREPLACE(""&amp;C96,"[^0-9]",""))&amp;"?text="&amp;SUBSTITUTE(SUBSTITUTE(SUBSTITUTE(SUBSTITUTE(SUBSTITUTE(SUBSTITUTE(SUBSTITUTE('⚙️ 設定'!$B$5,"{N}",ENCODEURL(B96)),"{D}",ENCODEURL(I96)),"{K}",ENCODEURL(IFERROR(TEXT(K96,"d/m"),IFERROR(TEXT(DATEVALUE(K96),"d/m"),"—")))),"{M}",ENCODEURL(IFERROR(TEXT(M96,"d/m"),IFERROR(TEXT(DATEVALUE(M96),"d/m"),"—")))),"{P}",ENCODEURL(IFERROR(TEXT(T96,"#,##0"),"—"))),"{Y}",ENCODEURL('⚙️ 設定'!$B$3)),"{S}",ENCODEURL('⚙️ 設定'!$B$2)),"💰 追保費"))</f>
        <v/>
      </c>
      <c r="AE96" s="31">
        <f>IF(OR(B96="",C96=""),"",HYPERLINK("https://wa.me/"&amp;IF(LEN(REGEXREPLACE(""&amp;C96,"[^0-9]",""))=8,"852"&amp;REGEXREPLACE(""&amp;C96,"[^0-9]",""),REGEXREPLACE(""&amp;C96,"[^0-9]",""))&amp;"?text="&amp;SUBSTITUTE(SUBSTITUTE(SUBSTITUTE(SUBSTITUTE(SUBSTITUTE(SUBSTITUTE(SUBSTITUTE('⚙️ 設定'!$B$7,"{N}",ENCODEURL(B96)),"{D}",ENCODEURL(I96)),"{K}",ENCODEURL(IFERROR(TEXT(K96,"d/m"),IFERROR(TEXT(DATEVALUE(K96),"d/m"),"—")))),"{M}",ENCODEURL(IFERROR(TEXT(M96,"d/m"),IFERROR(TEXT(DATEVALUE(M96),"d/m"),"—")))),"{P}",ENCODEURL(IFERROR(TEXT(T96,"#,##0"),"—"))),"{Y}",ENCODEURL('⚙️ 設定'!$B$3)),"{S}",ENCODEURL('⚙️ 設定'!$B$2)),"✈️ 出發前"))</f>
        <v/>
      </c>
      <c r="AF96" s="32">
        <f>IF(OR(B96="",C96=""),"",HYPERLINK("https://wa.me/"&amp;IF(LEN(REGEXREPLACE(""&amp;C96,"[^0-9]",""))=8,"852"&amp;REGEXREPLACE(""&amp;C96,"[^0-9]",""),REGEXREPLACE(""&amp;C96,"[^0-9]",""))&amp;"?text="&amp;SUBSTITUTE(SUBSTITUTE(SUBSTITUTE(SUBSTITUTE(SUBSTITUTE(SUBSTITUTE(SUBSTITUTE('⚙️ 設定'!$B$9,"{N}",ENCODEURL(B96)),"{D}",ENCODEURL(I96)),"{K}",ENCODEURL(IFERROR(TEXT(K96,"d/m"),IFERROR(TEXT(DATEVALUE(K96),"d/m"),"—")))),"{M}",ENCODEURL(IFERROR(TEXT(M96,"d/m"),IFERROR(TEXT(DATEVALUE(M96),"d/m"),"—")))),"{P}",ENCODEURL(IFERROR(TEXT(T96,"#,##0"),"—"))),"{Y}",ENCODEURL('⚙️ 設定'!$B$3)),"{S}",ENCODEURL('⚙️ 設定'!$B$2)),"🏠 回港後"))</f>
        <v/>
      </c>
    </row>
    <row r="97">
      <c r="A97" s="6" t="n"/>
      <c r="K97" s="6" t="n"/>
      <c r="M97" s="6" t="n"/>
      <c r="T97" s="33" t="n"/>
      <c r="U97" s="34" t="n"/>
      <c r="V97" s="29" t="n"/>
      <c r="W97" s="27">
        <f>IF(K97="","",IF(ISNUMBER(K97),K97-2,IFERROR(DATEVALUE(K97)-2,"")))</f>
        <v/>
      </c>
      <c r="X97" s="29" t="n"/>
      <c r="Y97" s="27">
        <f>IF(M97="","",IF(ISNUMBER(M97),M97+2,IFERROR(DATEVALUE(M97)+2,"")))</f>
        <v/>
      </c>
      <c r="Z97" s="29" t="n"/>
      <c r="AA97" s="29" t="n"/>
      <c r="AB97" s="29" t="n"/>
      <c r="AC97" s="29" t="n"/>
      <c r="AD97" s="30">
        <f>IF(OR(B97="",C97=""),"",HYPERLINK("https://wa.me/"&amp;IF(LEN(REGEXREPLACE(""&amp;C97,"[^0-9]",""))=8,"852"&amp;REGEXREPLACE(""&amp;C97,"[^0-9]",""),REGEXREPLACE(""&amp;C97,"[^0-9]",""))&amp;"?text="&amp;SUBSTITUTE(SUBSTITUTE(SUBSTITUTE(SUBSTITUTE(SUBSTITUTE(SUBSTITUTE(SUBSTITUTE('⚙️ 設定'!$B$5,"{N}",ENCODEURL(B97)),"{D}",ENCODEURL(I97)),"{K}",ENCODEURL(IFERROR(TEXT(K97,"d/m"),IFERROR(TEXT(DATEVALUE(K97),"d/m"),"—")))),"{M}",ENCODEURL(IFERROR(TEXT(M97,"d/m"),IFERROR(TEXT(DATEVALUE(M97),"d/m"),"—")))),"{P}",ENCODEURL(IFERROR(TEXT(T97,"#,##0"),"—"))),"{Y}",ENCODEURL('⚙️ 設定'!$B$3)),"{S}",ENCODEURL('⚙️ 設定'!$B$2)),"💰 追保費"))</f>
        <v/>
      </c>
      <c r="AE97" s="31">
        <f>IF(OR(B97="",C97=""),"",HYPERLINK("https://wa.me/"&amp;IF(LEN(REGEXREPLACE(""&amp;C97,"[^0-9]",""))=8,"852"&amp;REGEXREPLACE(""&amp;C97,"[^0-9]",""),REGEXREPLACE(""&amp;C97,"[^0-9]",""))&amp;"?text="&amp;SUBSTITUTE(SUBSTITUTE(SUBSTITUTE(SUBSTITUTE(SUBSTITUTE(SUBSTITUTE(SUBSTITUTE('⚙️ 設定'!$B$7,"{N}",ENCODEURL(B97)),"{D}",ENCODEURL(I97)),"{K}",ENCODEURL(IFERROR(TEXT(K97,"d/m"),IFERROR(TEXT(DATEVALUE(K97),"d/m"),"—")))),"{M}",ENCODEURL(IFERROR(TEXT(M97,"d/m"),IFERROR(TEXT(DATEVALUE(M97),"d/m"),"—")))),"{P}",ENCODEURL(IFERROR(TEXT(T97,"#,##0"),"—"))),"{Y}",ENCODEURL('⚙️ 設定'!$B$3)),"{S}",ENCODEURL('⚙️ 設定'!$B$2)),"✈️ 出發前"))</f>
        <v/>
      </c>
      <c r="AF97" s="32">
        <f>IF(OR(B97="",C97=""),"",HYPERLINK("https://wa.me/"&amp;IF(LEN(REGEXREPLACE(""&amp;C97,"[^0-9]",""))=8,"852"&amp;REGEXREPLACE(""&amp;C97,"[^0-9]",""),REGEXREPLACE(""&amp;C97,"[^0-9]",""))&amp;"?text="&amp;SUBSTITUTE(SUBSTITUTE(SUBSTITUTE(SUBSTITUTE(SUBSTITUTE(SUBSTITUTE(SUBSTITUTE('⚙️ 設定'!$B$9,"{N}",ENCODEURL(B97)),"{D}",ENCODEURL(I97)),"{K}",ENCODEURL(IFERROR(TEXT(K97,"d/m"),IFERROR(TEXT(DATEVALUE(K97),"d/m"),"—")))),"{M}",ENCODEURL(IFERROR(TEXT(M97,"d/m"),IFERROR(TEXT(DATEVALUE(M97),"d/m"),"—")))),"{P}",ENCODEURL(IFERROR(TEXT(T97,"#,##0"),"—"))),"{Y}",ENCODEURL('⚙️ 設定'!$B$3)),"{S}",ENCODEURL('⚙️ 設定'!$B$2)),"🏠 回港後"))</f>
        <v/>
      </c>
    </row>
    <row r="98">
      <c r="A98" s="6" t="n"/>
      <c r="K98" s="6" t="n"/>
      <c r="M98" s="6" t="n"/>
      <c r="T98" s="33" t="n"/>
      <c r="U98" s="34" t="n"/>
      <c r="V98" s="29" t="n"/>
      <c r="W98" s="27">
        <f>IF(K98="","",IF(ISNUMBER(K98),K98-2,IFERROR(DATEVALUE(K98)-2,"")))</f>
        <v/>
      </c>
      <c r="X98" s="29" t="n"/>
      <c r="Y98" s="27">
        <f>IF(M98="","",IF(ISNUMBER(M98),M98+2,IFERROR(DATEVALUE(M98)+2,"")))</f>
        <v/>
      </c>
      <c r="Z98" s="29" t="n"/>
      <c r="AA98" s="29" t="n"/>
      <c r="AB98" s="29" t="n"/>
      <c r="AC98" s="29" t="n"/>
      <c r="AD98" s="30">
        <f>IF(OR(B98="",C98=""),"",HYPERLINK("https://wa.me/"&amp;IF(LEN(REGEXREPLACE(""&amp;C98,"[^0-9]",""))=8,"852"&amp;REGEXREPLACE(""&amp;C98,"[^0-9]",""),REGEXREPLACE(""&amp;C98,"[^0-9]",""))&amp;"?text="&amp;SUBSTITUTE(SUBSTITUTE(SUBSTITUTE(SUBSTITUTE(SUBSTITUTE(SUBSTITUTE(SUBSTITUTE('⚙️ 設定'!$B$5,"{N}",ENCODEURL(B98)),"{D}",ENCODEURL(I98)),"{K}",ENCODEURL(IFERROR(TEXT(K98,"d/m"),IFERROR(TEXT(DATEVALUE(K98),"d/m"),"—")))),"{M}",ENCODEURL(IFERROR(TEXT(M98,"d/m"),IFERROR(TEXT(DATEVALUE(M98),"d/m"),"—")))),"{P}",ENCODEURL(IFERROR(TEXT(T98,"#,##0"),"—"))),"{Y}",ENCODEURL('⚙️ 設定'!$B$3)),"{S}",ENCODEURL('⚙️ 設定'!$B$2)),"💰 追保費"))</f>
        <v/>
      </c>
      <c r="AE98" s="31">
        <f>IF(OR(B98="",C98=""),"",HYPERLINK("https://wa.me/"&amp;IF(LEN(REGEXREPLACE(""&amp;C98,"[^0-9]",""))=8,"852"&amp;REGEXREPLACE(""&amp;C98,"[^0-9]",""),REGEXREPLACE(""&amp;C98,"[^0-9]",""))&amp;"?text="&amp;SUBSTITUTE(SUBSTITUTE(SUBSTITUTE(SUBSTITUTE(SUBSTITUTE(SUBSTITUTE(SUBSTITUTE('⚙️ 設定'!$B$7,"{N}",ENCODEURL(B98)),"{D}",ENCODEURL(I98)),"{K}",ENCODEURL(IFERROR(TEXT(K98,"d/m"),IFERROR(TEXT(DATEVALUE(K98),"d/m"),"—")))),"{M}",ENCODEURL(IFERROR(TEXT(M98,"d/m"),IFERROR(TEXT(DATEVALUE(M98),"d/m"),"—")))),"{P}",ENCODEURL(IFERROR(TEXT(T98,"#,##0"),"—"))),"{Y}",ENCODEURL('⚙️ 設定'!$B$3)),"{S}",ENCODEURL('⚙️ 設定'!$B$2)),"✈️ 出發前"))</f>
        <v/>
      </c>
      <c r="AF98" s="32">
        <f>IF(OR(B98="",C98=""),"",HYPERLINK("https://wa.me/"&amp;IF(LEN(REGEXREPLACE(""&amp;C98,"[^0-9]",""))=8,"852"&amp;REGEXREPLACE(""&amp;C98,"[^0-9]",""),REGEXREPLACE(""&amp;C98,"[^0-9]",""))&amp;"?text="&amp;SUBSTITUTE(SUBSTITUTE(SUBSTITUTE(SUBSTITUTE(SUBSTITUTE(SUBSTITUTE(SUBSTITUTE('⚙️ 設定'!$B$9,"{N}",ENCODEURL(B98)),"{D}",ENCODEURL(I98)),"{K}",ENCODEURL(IFERROR(TEXT(K98,"d/m"),IFERROR(TEXT(DATEVALUE(K98),"d/m"),"—")))),"{M}",ENCODEURL(IFERROR(TEXT(M98,"d/m"),IFERROR(TEXT(DATEVALUE(M98),"d/m"),"—")))),"{P}",ENCODEURL(IFERROR(TEXT(T98,"#,##0"),"—"))),"{Y}",ENCODEURL('⚙️ 設定'!$B$3)),"{S}",ENCODEURL('⚙️ 設定'!$B$2)),"🏠 回港後"))</f>
        <v/>
      </c>
    </row>
    <row r="99">
      <c r="A99" s="6" t="n"/>
      <c r="K99" s="6" t="n"/>
      <c r="M99" s="6" t="n"/>
      <c r="T99" s="33" t="n"/>
      <c r="U99" s="34" t="n"/>
      <c r="V99" s="29" t="n"/>
      <c r="W99" s="27">
        <f>IF(K99="","",IF(ISNUMBER(K99),K99-2,IFERROR(DATEVALUE(K99)-2,"")))</f>
        <v/>
      </c>
      <c r="X99" s="29" t="n"/>
      <c r="Y99" s="27">
        <f>IF(M99="","",IF(ISNUMBER(M99),M99+2,IFERROR(DATEVALUE(M99)+2,"")))</f>
        <v/>
      </c>
      <c r="Z99" s="29" t="n"/>
      <c r="AA99" s="29" t="n"/>
      <c r="AB99" s="29" t="n"/>
      <c r="AC99" s="29" t="n"/>
      <c r="AD99" s="30">
        <f>IF(OR(B99="",C99=""),"",HYPERLINK("https://wa.me/"&amp;IF(LEN(REGEXREPLACE(""&amp;C99,"[^0-9]",""))=8,"852"&amp;REGEXREPLACE(""&amp;C99,"[^0-9]",""),REGEXREPLACE(""&amp;C99,"[^0-9]",""))&amp;"?text="&amp;SUBSTITUTE(SUBSTITUTE(SUBSTITUTE(SUBSTITUTE(SUBSTITUTE(SUBSTITUTE(SUBSTITUTE('⚙️ 設定'!$B$5,"{N}",ENCODEURL(B99)),"{D}",ENCODEURL(I99)),"{K}",ENCODEURL(IFERROR(TEXT(K99,"d/m"),IFERROR(TEXT(DATEVALUE(K99),"d/m"),"—")))),"{M}",ENCODEURL(IFERROR(TEXT(M99,"d/m"),IFERROR(TEXT(DATEVALUE(M99),"d/m"),"—")))),"{P}",ENCODEURL(IFERROR(TEXT(T99,"#,##0"),"—"))),"{Y}",ENCODEURL('⚙️ 設定'!$B$3)),"{S}",ENCODEURL('⚙️ 設定'!$B$2)),"💰 追保費"))</f>
        <v/>
      </c>
      <c r="AE99" s="31">
        <f>IF(OR(B99="",C99=""),"",HYPERLINK("https://wa.me/"&amp;IF(LEN(REGEXREPLACE(""&amp;C99,"[^0-9]",""))=8,"852"&amp;REGEXREPLACE(""&amp;C99,"[^0-9]",""),REGEXREPLACE(""&amp;C99,"[^0-9]",""))&amp;"?text="&amp;SUBSTITUTE(SUBSTITUTE(SUBSTITUTE(SUBSTITUTE(SUBSTITUTE(SUBSTITUTE(SUBSTITUTE('⚙️ 設定'!$B$7,"{N}",ENCODEURL(B99)),"{D}",ENCODEURL(I99)),"{K}",ENCODEURL(IFERROR(TEXT(K99,"d/m"),IFERROR(TEXT(DATEVALUE(K99),"d/m"),"—")))),"{M}",ENCODEURL(IFERROR(TEXT(M99,"d/m"),IFERROR(TEXT(DATEVALUE(M99),"d/m"),"—")))),"{P}",ENCODEURL(IFERROR(TEXT(T99,"#,##0"),"—"))),"{Y}",ENCODEURL('⚙️ 設定'!$B$3)),"{S}",ENCODEURL('⚙️ 設定'!$B$2)),"✈️ 出發前"))</f>
        <v/>
      </c>
      <c r="AF99" s="32">
        <f>IF(OR(B99="",C99=""),"",HYPERLINK("https://wa.me/"&amp;IF(LEN(REGEXREPLACE(""&amp;C99,"[^0-9]",""))=8,"852"&amp;REGEXREPLACE(""&amp;C99,"[^0-9]",""),REGEXREPLACE(""&amp;C99,"[^0-9]",""))&amp;"?text="&amp;SUBSTITUTE(SUBSTITUTE(SUBSTITUTE(SUBSTITUTE(SUBSTITUTE(SUBSTITUTE(SUBSTITUTE('⚙️ 設定'!$B$9,"{N}",ENCODEURL(B99)),"{D}",ENCODEURL(I99)),"{K}",ENCODEURL(IFERROR(TEXT(K99,"d/m"),IFERROR(TEXT(DATEVALUE(K99),"d/m"),"—")))),"{M}",ENCODEURL(IFERROR(TEXT(M99,"d/m"),IFERROR(TEXT(DATEVALUE(M99),"d/m"),"—")))),"{P}",ENCODEURL(IFERROR(TEXT(T99,"#,##0"),"—"))),"{Y}",ENCODEURL('⚙️ 設定'!$B$3)),"{S}",ENCODEURL('⚙️ 設定'!$B$2)),"🏠 回港後"))</f>
        <v/>
      </c>
    </row>
    <row r="100">
      <c r="A100" s="6" t="n"/>
      <c r="K100" s="6" t="n"/>
      <c r="M100" s="6" t="n"/>
      <c r="T100" s="33" t="n"/>
      <c r="U100" s="34" t="n"/>
      <c r="V100" s="29" t="n"/>
      <c r="W100" s="27">
        <f>IF(K100="","",IF(ISNUMBER(K100),K100-2,IFERROR(DATEVALUE(K100)-2,"")))</f>
        <v/>
      </c>
      <c r="X100" s="29" t="n"/>
      <c r="Y100" s="27">
        <f>IF(M100="","",IF(ISNUMBER(M100),M100+2,IFERROR(DATEVALUE(M100)+2,"")))</f>
        <v/>
      </c>
      <c r="Z100" s="29" t="n"/>
      <c r="AA100" s="29" t="n"/>
      <c r="AB100" s="29" t="n"/>
      <c r="AC100" s="29" t="n"/>
      <c r="AD100" s="30">
        <f>IF(OR(B100="",C100=""),"",HYPERLINK("https://wa.me/"&amp;IF(LEN(REGEXREPLACE(""&amp;C100,"[^0-9]",""))=8,"852"&amp;REGEXREPLACE(""&amp;C100,"[^0-9]",""),REGEXREPLACE(""&amp;C100,"[^0-9]",""))&amp;"?text="&amp;SUBSTITUTE(SUBSTITUTE(SUBSTITUTE(SUBSTITUTE(SUBSTITUTE(SUBSTITUTE(SUBSTITUTE('⚙️ 設定'!$B$5,"{N}",ENCODEURL(B100)),"{D}",ENCODEURL(I100)),"{K}",ENCODEURL(IFERROR(TEXT(K100,"d/m"),IFERROR(TEXT(DATEVALUE(K100),"d/m"),"—")))),"{M}",ENCODEURL(IFERROR(TEXT(M100,"d/m"),IFERROR(TEXT(DATEVALUE(M100),"d/m"),"—")))),"{P}",ENCODEURL(IFERROR(TEXT(T100,"#,##0"),"—"))),"{Y}",ENCODEURL('⚙️ 設定'!$B$3)),"{S}",ENCODEURL('⚙️ 設定'!$B$2)),"💰 追保費"))</f>
        <v/>
      </c>
      <c r="AE100" s="31">
        <f>IF(OR(B100="",C100=""),"",HYPERLINK("https://wa.me/"&amp;IF(LEN(REGEXREPLACE(""&amp;C100,"[^0-9]",""))=8,"852"&amp;REGEXREPLACE(""&amp;C100,"[^0-9]",""),REGEXREPLACE(""&amp;C100,"[^0-9]",""))&amp;"?text="&amp;SUBSTITUTE(SUBSTITUTE(SUBSTITUTE(SUBSTITUTE(SUBSTITUTE(SUBSTITUTE(SUBSTITUTE('⚙️ 設定'!$B$7,"{N}",ENCODEURL(B100)),"{D}",ENCODEURL(I100)),"{K}",ENCODEURL(IFERROR(TEXT(K100,"d/m"),IFERROR(TEXT(DATEVALUE(K100),"d/m"),"—")))),"{M}",ENCODEURL(IFERROR(TEXT(M100,"d/m"),IFERROR(TEXT(DATEVALUE(M100),"d/m"),"—")))),"{P}",ENCODEURL(IFERROR(TEXT(T100,"#,##0"),"—"))),"{Y}",ENCODEURL('⚙️ 設定'!$B$3)),"{S}",ENCODEURL('⚙️ 設定'!$B$2)),"✈️ 出發前"))</f>
        <v/>
      </c>
      <c r="AF100" s="32">
        <f>IF(OR(B100="",C100=""),"",HYPERLINK("https://wa.me/"&amp;IF(LEN(REGEXREPLACE(""&amp;C100,"[^0-9]",""))=8,"852"&amp;REGEXREPLACE(""&amp;C100,"[^0-9]",""),REGEXREPLACE(""&amp;C100,"[^0-9]",""))&amp;"?text="&amp;SUBSTITUTE(SUBSTITUTE(SUBSTITUTE(SUBSTITUTE(SUBSTITUTE(SUBSTITUTE(SUBSTITUTE('⚙️ 設定'!$B$9,"{N}",ENCODEURL(B100)),"{D}",ENCODEURL(I100)),"{K}",ENCODEURL(IFERROR(TEXT(K100,"d/m"),IFERROR(TEXT(DATEVALUE(K100),"d/m"),"—")))),"{M}",ENCODEURL(IFERROR(TEXT(M100,"d/m"),IFERROR(TEXT(DATEVALUE(M100),"d/m"),"—")))),"{P}",ENCODEURL(IFERROR(TEXT(T100,"#,##0"),"—"))),"{Y}",ENCODEURL('⚙️ 設定'!$B$3)),"{S}",ENCODEURL('⚙️ 設定'!$B$2)),"🏠 回港後"))</f>
        <v/>
      </c>
    </row>
    <row r="101">
      <c r="A101" s="6" t="n"/>
      <c r="K101" s="6" t="n"/>
      <c r="M101" s="6" t="n"/>
      <c r="T101" s="33" t="n"/>
      <c r="U101" s="34" t="n"/>
      <c r="V101" s="29" t="n"/>
      <c r="W101" s="27">
        <f>IF(K101="","",IF(ISNUMBER(K101),K101-2,IFERROR(DATEVALUE(K101)-2,"")))</f>
        <v/>
      </c>
      <c r="X101" s="29" t="n"/>
      <c r="Y101" s="27">
        <f>IF(M101="","",IF(ISNUMBER(M101),M101+2,IFERROR(DATEVALUE(M101)+2,"")))</f>
        <v/>
      </c>
      <c r="Z101" s="29" t="n"/>
      <c r="AA101" s="29" t="n"/>
      <c r="AB101" s="29" t="n"/>
      <c r="AC101" s="29" t="n"/>
      <c r="AD101" s="30">
        <f>IF(OR(B101="",C101=""),"",HYPERLINK("https://wa.me/"&amp;IF(LEN(REGEXREPLACE(""&amp;C101,"[^0-9]",""))=8,"852"&amp;REGEXREPLACE(""&amp;C101,"[^0-9]",""),REGEXREPLACE(""&amp;C101,"[^0-9]",""))&amp;"?text="&amp;SUBSTITUTE(SUBSTITUTE(SUBSTITUTE(SUBSTITUTE(SUBSTITUTE(SUBSTITUTE(SUBSTITUTE('⚙️ 設定'!$B$5,"{N}",ENCODEURL(B101)),"{D}",ENCODEURL(I101)),"{K}",ENCODEURL(IFERROR(TEXT(K101,"d/m"),IFERROR(TEXT(DATEVALUE(K101),"d/m"),"—")))),"{M}",ENCODEURL(IFERROR(TEXT(M101,"d/m"),IFERROR(TEXT(DATEVALUE(M101),"d/m"),"—")))),"{P}",ENCODEURL(IFERROR(TEXT(T101,"#,##0"),"—"))),"{Y}",ENCODEURL('⚙️ 設定'!$B$3)),"{S}",ENCODEURL('⚙️ 設定'!$B$2)),"💰 追保費"))</f>
        <v/>
      </c>
      <c r="AE101" s="31">
        <f>IF(OR(B101="",C101=""),"",HYPERLINK("https://wa.me/"&amp;IF(LEN(REGEXREPLACE(""&amp;C101,"[^0-9]",""))=8,"852"&amp;REGEXREPLACE(""&amp;C101,"[^0-9]",""),REGEXREPLACE(""&amp;C101,"[^0-9]",""))&amp;"?text="&amp;SUBSTITUTE(SUBSTITUTE(SUBSTITUTE(SUBSTITUTE(SUBSTITUTE(SUBSTITUTE(SUBSTITUTE('⚙️ 設定'!$B$7,"{N}",ENCODEURL(B101)),"{D}",ENCODEURL(I101)),"{K}",ENCODEURL(IFERROR(TEXT(K101,"d/m"),IFERROR(TEXT(DATEVALUE(K101),"d/m"),"—")))),"{M}",ENCODEURL(IFERROR(TEXT(M101,"d/m"),IFERROR(TEXT(DATEVALUE(M101),"d/m"),"—")))),"{P}",ENCODEURL(IFERROR(TEXT(T101,"#,##0"),"—"))),"{Y}",ENCODEURL('⚙️ 設定'!$B$3)),"{S}",ENCODEURL('⚙️ 設定'!$B$2)),"✈️ 出發前"))</f>
        <v/>
      </c>
      <c r="AF101" s="32">
        <f>IF(OR(B101="",C101=""),"",HYPERLINK("https://wa.me/"&amp;IF(LEN(REGEXREPLACE(""&amp;C101,"[^0-9]",""))=8,"852"&amp;REGEXREPLACE(""&amp;C101,"[^0-9]",""),REGEXREPLACE(""&amp;C101,"[^0-9]",""))&amp;"?text="&amp;SUBSTITUTE(SUBSTITUTE(SUBSTITUTE(SUBSTITUTE(SUBSTITUTE(SUBSTITUTE(SUBSTITUTE('⚙️ 設定'!$B$9,"{N}",ENCODEURL(B101)),"{D}",ENCODEURL(I101)),"{K}",ENCODEURL(IFERROR(TEXT(K101,"d/m"),IFERROR(TEXT(DATEVALUE(K101),"d/m"),"—")))),"{M}",ENCODEURL(IFERROR(TEXT(M101,"d/m"),IFERROR(TEXT(DATEVALUE(M101),"d/m"),"—")))),"{P}",ENCODEURL(IFERROR(TEXT(T101,"#,##0"),"—"))),"{Y}",ENCODEURL('⚙️ 設定'!$B$3)),"{S}",ENCODEURL('⚙️ 設定'!$B$2)),"🏠 回港後"))</f>
        <v/>
      </c>
    </row>
    <row r="102">
      <c r="A102" s="6" t="n"/>
      <c r="K102" s="6" t="n"/>
      <c r="M102" s="6" t="n"/>
      <c r="T102" s="33" t="n"/>
      <c r="U102" s="34" t="n"/>
      <c r="V102" s="29" t="n"/>
      <c r="W102" s="27">
        <f>IF(K102="","",IF(ISNUMBER(K102),K102-2,IFERROR(DATEVALUE(K102)-2,"")))</f>
        <v/>
      </c>
      <c r="X102" s="29" t="n"/>
      <c r="Y102" s="27">
        <f>IF(M102="","",IF(ISNUMBER(M102),M102+2,IFERROR(DATEVALUE(M102)+2,"")))</f>
        <v/>
      </c>
      <c r="Z102" s="29" t="n"/>
      <c r="AA102" s="29" t="n"/>
      <c r="AB102" s="29" t="n"/>
      <c r="AC102" s="29" t="n"/>
      <c r="AD102" s="30">
        <f>IF(OR(B102="",C102=""),"",HYPERLINK("https://wa.me/"&amp;IF(LEN(REGEXREPLACE(""&amp;C102,"[^0-9]",""))=8,"852"&amp;REGEXREPLACE(""&amp;C102,"[^0-9]",""),REGEXREPLACE(""&amp;C102,"[^0-9]",""))&amp;"?text="&amp;SUBSTITUTE(SUBSTITUTE(SUBSTITUTE(SUBSTITUTE(SUBSTITUTE(SUBSTITUTE(SUBSTITUTE('⚙️ 設定'!$B$5,"{N}",ENCODEURL(B102)),"{D}",ENCODEURL(I102)),"{K}",ENCODEURL(IFERROR(TEXT(K102,"d/m"),IFERROR(TEXT(DATEVALUE(K102),"d/m"),"—")))),"{M}",ENCODEURL(IFERROR(TEXT(M102,"d/m"),IFERROR(TEXT(DATEVALUE(M102),"d/m"),"—")))),"{P}",ENCODEURL(IFERROR(TEXT(T102,"#,##0"),"—"))),"{Y}",ENCODEURL('⚙️ 設定'!$B$3)),"{S}",ENCODEURL('⚙️ 設定'!$B$2)),"💰 追保費"))</f>
        <v/>
      </c>
      <c r="AE102" s="31">
        <f>IF(OR(B102="",C102=""),"",HYPERLINK("https://wa.me/"&amp;IF(LEN(REGEXREPLACE(""&amp;C102,"[^0-9]",""))=8,"852"&amp;REGEXREPLACE(""&amp;C102,"[^0-9]",""),REGEXREPLACE(""&amp;C102,"[^0-9]",""))&amp;"?text="&amp;SUBSTITUTE(SUBSTITUTE(SUBSTITUTE(SUBSTITUTE(SUBSTITUTE(SUBSTITUTE(SUBSTITUTE('⚙️ 設定'!$B$7,"{N}",ENCODEURL(B102)),"{D}",ENCODEURL(I102)),"{K}",ENCODEURL(IFERROR(TEXT(K102,"d/m"),IFERROR(TEXT(DATEVALUE(K102),"d/m"),"—")))),"{M}",ENCODEURL(IFERROR(TEXT(M102,"d/m"),IFERROR(TEXT(DATEVALUE(M102),"d/m"),"—")))),"{P}",ENCODEURL(IFERROR(TEXT(T102,"#,##0"),"—"))),"{Y}",ENCODEURL('⚙️ 設定'!$B$3)),"{S}",ENCODEURL('⚙️ 設定'!$B$2)),"✈️ 出發前"))</f>
        <v/>
      </c>
      <c r="AF102" s="32">
        <f>IF(OR(B102="",C102=""),"",HYPERLINK("https://wa.me/"&amp;IF(LEN(REGEXREPLACE(""&amp;C102,"[^0-9]",""))=8,"852"&amp;REGEXREPLACE(""&amp;C102,"[^0-9]",""),REGEXREPLACE(""&amp;C102,"[^0-9]",""))&amp;"?text="&amp;SUBSTITUTE(SUBSTITUTE(SUBSTITUTE(SUBSTITUTE(SUBSTITUTE(SUBSTITUTE(SUBSTITUTE('⚙️ 設定'!$B$9,"{N}",ENCODEURL(B102)),"{D}",ENCODEURL(I102)),"{K}",ENCODEURL(IFERROR(TEXT(K102,"d/m"),IFERROR(TEXT(DATEVALUE(K102),"d/m"),"—")))),"{M}",ENCODEURL(IFERROR(TEXT(M102,"d/m"),IFERROR(TEXT(DATEVALUE(M102),"d/m"),"—")))),"{P}",ENCODEURL(IFERROR(TEXT(T102,"#,##0"),"—"))),"{Y}",ENCODEURL('⚙️ 設定'!$B$3)),"{S}",ENCODEURL('⚙️ 設定'!$B$2)),"🏠 回港後"))</f>
        <v/>
      </c>
    </row>
    <row r="103">
      <c r="A103" s="6" t="n"/>
      <c r="K103" s="6" t="n"/>
      <c r="M103" s="6" t="n"/>
      <c r="T103" s="33" t="n"/>
      <c r="U103" s="34" t="n"/>
      <c r="V103" s="29" t="n"/>
      <c r="W103" s="27">
        <f>IF(K103="","",IF(ISNUMBER(K103),K103-2,IFERROR(DATEVALUE(K103)-2,"")))</f>
        <v/>
      </c>
      <c r="X103" s="29" t="n"/>
      <c r="Y103" s="27">
        <f>IF(M103="","",IF(ISNUMBER(M103),M103+2,IFERROR(DATEVALUE(M103)+2,"")))</f>
        <v/>
      </c>
      <c r="Z103" s="29" t="n"/>
      <c r="AA103" s="29" t="n"/>
      <c r="AB103" s="29" t="n"/>
      <c r="AC103" s="29" t="n"/>
      <c r="AD103" s="30">
        <f>IF(OR(B103="",C103=""),"",HYPERLINK("https://wa.me/"&amp;IF(LEN(REGEXREPLACE(""&amp;C103,"[^0-9]",""))=8,"852"&amp;REGEXREPLACE(""&amp;C103,"[^0-9]",""),REGEXREPLACE(""&amp;C103,"[^0-9]",""))&amp;"?text="&amp;SUBSTITUTE(SUBSTITUTE(SUBSTITUTE(SUBSTITUTE(SUBSTITUTE(SUBSTITUTE(SUBSTITUTE('⚙️ 設定'!$B$5,"{N}",ENCODEURL(B103)),"{D}",ENCODEURL(I103)),"{K}",ENCODEURL(IFERROR(TEXT(K103,"d/m"),IFERROR(TEXT(DATEVALUE(K103),"d/m"),"—")))),"{M}",ENCODEURL(IFERROR(TEXT(M103,"d/m"),IFERROR(TEXT(DATEVALUE(M103),"d/m"),"—")))),"{P}",ENCODEURL(IFERROR(TEXT(T103,"#,##0"),"—"))),"{Y}",ENCODEURL('⚙️ 設定'!$B$3)),"{S}",ENCODEURL('⚙️ 設定'!$B$2)),"💰 追保費"))</f>
        <v/>
      </c>
      <c r="AE103" s="31">
        <f>IF(OR(B103="",C103=""),"",HYPERLINK("https://wa.me/"&amp;IF(LEN(REGEXREPLACE(""&amp;C103,"[^0-9]",""))=8,"852"&amp;REGEXREPLACE(""&amp;C103,"[^0-9]",""),REGEXREPLACE(""&amp;C103,"[^0-9]",""))&amp;"?text="&amp;SUBSTITUTE(SUBSTITUTE(SUBSTITUTE(SUBSTITUTE(SUBSTITUTE(SUBSTITUTE(SUBSTITUTE('⚙️ 設定'!$B$7,"{N}",ENCODEURL(B103)),"{D}",ENCODEURL(I103)),"{K}",ENCODEURL(IFERROR(TEXT(K103,"d/m"),IFERROR(TEXT(DATEVALUE(K103),"d/m"),"—")))),"{M}",ENCODEURL(IFERROR(TEXT(M103,"d/m"),IFERROR(TEXT(DATEVALUE(M103),"d/m"),"—")))),"{P}",ENCODEURL(IFERROR(TEXT(T103,"#,##0"),"—"))),"{Y}",ENCODEURL('⚙️ 設定'!$B$3)),"{S}",ENCODEURL('⚙️ 設定'!$B$2)),"✈️ 出發前"))</f>
        <v/>
      </c>
      <c r="AF103" s="32">
        <f>IF(OR(B103="",C103=""),"",HYPERLINK("https://wa.me/"&amp;IF(LEN(REGEXREPLACE(""&amp;C103,"[^0-9]",""))=8,"852"&amp;REGEXREPLACE(""&amp;C103,"[^0-9]",""),REGEXREPLACE(""&amp;C103,"[^0-9]",""))&amp;"?text="&amp;SUBSTITUTE(SUBSTITUTE(SUBSTITUTE(SUBSTITUTE(SUBSTITUTE(SUBSTITUTE(SUBSTITUTE('⚙️ 設定'!$B$9,"{N}",ENCODEURL(B103)),"{D}",ENCODEURL(I103)),"{K}",ENCODEURL(IFERROR(TEXT(K103,"d/m"),IFERROR(TEXT(DATEVALUE(K103),"d/m"),"—")))),"{M}",ENCODEURL(IFERROR(TEXT(M103,"d/m"),IFERROR(TEXT(DATEVALUE(M103),"d/m"),"—")))),"{P}",ENCODEURL(IFERROR(TEXT(T103,"#,##0"),"—"))),"{Y}",ENCODEURL('⚙️ 設定'!$B$3)),"{S}",ENCODEURL('⚙️ 設定'!$B$2)),"🏠 回港後"))</f>
        <v/>
      </c>
    </row>
    <row r="104">
      <c r="A104" s="6" t="n"/>
      <c r="K104" s="6" t="n"/>
      <c r="M104" s="6" t="n"/>
      <c r="T104" s="33" t="n"/>
      <c r="U104" s="34" t="n"/>
      <c r="V104" s="29" t="n"/>
      <c r="W104" s="27">
        <f>IF(K104="","",IF(ISNUMBER(K104),K104-2,IFERROR(DATEVALUE(K104)-2,"")))</f>
        <v/>
      </c>
      <c r="X104" s="29" t="n"/>
      <c r="Y104" s="27">
        <f>IF(M104="","",IF(ISNUMBER(M104),M104+2,IFERROR(DATEVALUE(M104)+2,"")))</f>
        <v/>
      </c>
      <c r="Z104" s="29" t="n"/>
      <c r="AA104" s="29" t="n"/>
      <c r="AB104" s="29" t="n"/>
      <c r="AC104" s="29" t="n"/>
      <c r="AD104" s="30">
        <f>IF(OR(B104="",C104=""),"",HYPERLINK("https://wa.me/"&amp;IF(LEN(REGEXREPLACE(""&amp;C104,"[^0-9]",""))=8,"852"&amp;REGEXREPLACE(""&amp;C104,"[^0-9]",""),REGEXREPLACE(""&amp;C104,"[^0-9]",""))&amp;"?text="&amp;SUBSTITUTE(SUBSTITUTE(SUBSTITUTE(SUBSTITUTE(SUBSTITUTE(SUBSTITUTE(SUBSTITUTE('⚙️ 設定'!$B$5,"{N}",ENCODEURL(B104)),"{D}",ENCODEURL(I104)),"{K}",ENCODEURL(IFERROR(TEXT(K104,"d/m"),IFERROR(TEXT(DATEVALUE(K104),"d/m"),"—")))),"{M}",ENCODEURL(IFERROR(TEXT(M104,"d/m"),IFERROR(TEXT(DATEVALUE(M104),"d/m"),"—")))),"{P}",ENCODEURL(IFERROR(TEXT(T104,"#,##0"),"—"))),"{Y}",ENCODEURL('⚙️ 設定'!$B$3)),"{S}",ENCODEURL('⚙️ 設定'!$B$2)),"💰 追保費"))</f>
        <v/>
      </c>
      <c r="AE104" s="31">
        <f>IF(OR(B104="",C104=""),"",HYPERLINK("https://wa.me/"&amp;IF(LEN(REGEXREPLACE(""&amp;C104,"[^0-9]",""))=8,"852"&amp;REGEXREPLACE(""&amp;C104,"[^0-9]",""),REGEXREPLACE(""&amp;C104,"[^0-9]",""))&amp;"?text="&amp;SUBSTITUTE(SUBSTITUTE(SUBSTITUTE(SUBSTITUTE(SUBSTITUTE(SUBSTITUTE(SUBSTITUTE('⚙️ 設定'!$B$7,"{N}",ENCODEURL(B104)),"{D}",ENCODEURL(I104)),"{K}",ENCODEURL(IFERROR(TEXT(K104,"d/m"),IFERROR(TEXT(DATEVALUE(K104),"d/m"),"—")))),"{M}",ENCODEURL(IFERROR(TEXT(M104,"d/m"),IFERROR(TEXT(DATEVALUE(M104),"d/m"),"—")))),"{P}",ENCODEURL(IFERROR(TEXT(T104,"#,##0"),"—"))),"{Y}",ENCODEURL('⚙️ 設定'!$B$3)),"{S}",ENCODEURL('⚙️ 設定'!$B$2)),"✈️ 出發前"))</f>
        <v/>
      </c>
      <c r="AF104" s="32">
        <f>IF(OR(B104="",C104=""),"",HYPERLINK("https://wa.me/"&amp;IF(LEN(REGEXREPLACE(""&amp;C104,"[^0-9]",""))=8,"852"&amp;REGEXREPLACE(""&amp;C104,"[^0-9]",""),REGEXREPLACE(""&amp;C104,"[^0-9]",""))&amp;"?text="&amp;SUBSTITUTE(SUBSTITUTE(SUBSTITUTE(SUBSTITUTE(SUBSTITUTE(SUBSTITUTE(SUBSTITUTE('⚙️ 設定'!$B$9,"{N}",ENCODEURL(B104)),"{D}",ENCODEURL(I104)),"{K}",ENCODEURL(IFERROR(TEXT(K104,"d/m"),IFERROR(TEXT(DATEVALUE(K104),"d/m"),"—")))),"{M}",ENCODEURL(IFERROR(TEXT(M104,"d/m"),IFERROR(TEXT(DATEVALUE(M104),"d/m"),"—")))),"{P}",ENCODEURL(IFERROR(TEXT(T104,"#,##0"),"—"))),"{Y}",ENCODEURL('⚙️ 設定'!$B$3)),"{S}",ENCODEURL('⚙️ 設定'!$B$2)),"🏠 回港後"))</f>
        <v/>
      </c>
    </row>
    <row r="105">
      <c r="A105" s="6" t="n"/>
      <c r="K105" s="6" t="n"/>
      <c r="M105" s="6" t="n"/>
      <c r="T105" s="33" t="n"/>
      <c r="U105" s="34" t="n"/>
      <c r="V105" s="29" t="n"/>
      <c r="W105" s="27">
        <f>IF(K105="","",IF(ISNUMBER(K105),K105-2,IFERROR(DATEVALUE(K105)-2,"")))</f>
        <v/>
      </c>
      <c r="X105" s="29" t="n"/>
      <c r="Y105" s="27">
        <f>IF(M105="","",IF(ISNUMBER(M105),M105+2,IFERROR(DATEVALUE(M105)+2,"")))</f>
        <v/>
      </c>
      <c r="Z105" s="29" t="n"/>
      <c r="AA105" s="29" t="n"/>
      <c r="AB105" s="29" t="n"/>
      <c r="AC105" s="29" t="n"/>
      <c r="AD105" s="30">
        <f>IF(OR(B105="",C105=""),"",HYPERLINK("https://wa.me/"&amp;IF(LEN(REGEXREPLACE(""&amp;C105,"[^0-9]",""))=8,"852"&amp;REGEXREPLACE(""&amp;C105,"[^0-9]",""),REGEXREPLACE(""&amp;C105,"[^0-9]",""))&amp;"?text="&amp;SUBSTITUTE(SUBSTITUTE(SUBSTITUTE(SUBSTITUTE(SUBSTITUTE(SUBSTITUTE(SUBSTITUTE('⚙️ 設定'!$B$5,"{N}",ENCODEURL(B105)),"{D}",ENCODEURL(I105)),"{K}",ENCODEURL(IFERROR(TEXT(K105,"d/m"),IFERROR(TEXT(DATEVALUE(K105),"d/m"),"—")))),"{M}",ENCODEURL(IFERROR(TEXT(M105,"d/m"),IFERROR(TEXT(DATEVALUE(M105),"d/m"),"—")))),"{P}",ENCODEURL(IFERROR(TEXT(T105,"#,##0"),"—"))),"{Y}",ENCODEURL('⚙️ 設定'!$B$3)),"{S}",ENCODEURL('⚙️ 設定'!$B$2)),"💰 追保費"))</f>
        <v/>
      </c>
      <c r="AE105" s="31">
        <f>IF(OR(B105="",C105=""),"",HYPERLINK("https://wa.me/"&amp;IF(LEN(REGEXREPLACE(""&amp;C105,"[^0-9]",""))=8,"852"&amp;REGEXREPLACE(""&amp;C105,"[^0-9]",""),REGEXREPLACE(""&amp;C105,"[^0-9]",""))&amp;"?text="&amp;SUBSTITUTE(SUBSTITUTE(SUBSTITUTE(SUBSTITUTE(SUBSTITUTE(SUBSTITUTE(SUBSTITUTE('⚙️ 設定'!$B$7,"{N}",ENCODEURL(B105)),"{D}",ENCODEURL(I105)),"{K}",ENCODEURL(IFERROR(TEXT(K105,"d/m"),IFERROR(TEXT(DATEVALUE(K105),"d/m"),"—")))),"{M}",ENCODEURL(IFERROR(TEXT(M105,"d/m"),IFERROR(TEXT(DATEVALUE(M105),"d/m"),"—")))),"{P}",ENCODEURL(IFERROR(TEXT(T105,"#,##0"),"—"))),"{Y}",ENCODEURL('⚙️ 設定'!$B$3)),"{S}",ENCODEURL('⚙️ 設定'!$B$2)),"✈️ 出發前"))</f>
        <v/>
      </c>
      <c r="AF105" s="32">
        <f>IF(OR(B105="",C105=""),"",HYPERLINK("https://wa.me/"&amp;IF(LEN(REGEXREPLACE(""&amp;C105,"[^0-9]",""))=8,"852"&amp;REGEXREPLACE(""&amp;C105,"[^0-9]",""),REGEXREPLACE(""&amp;C105,"[^0-9]",""))&amp;"?text="&amp;SUBSTITUTE(SUBSTITUTE(SUBSTITUTE(SUBSTITUTE(SUBSTITUTE(SUBSTITUTE(SUBSTITUTE('⚙️ 設定'!$B$9,"{N}",ENCODEURL(B105)),"{D}",ENCODEURL(I105)),"{K}",ENCODEURL(IFERROR(TEXT(K105,"d/m"),IFERROR(TEXT(DATEVALUE(K105),"d/m"),"—")))),"{M}",ENCODEURL(IFERROR(TEXT(M105,"d/m"),IFERROR(TEXT(DATEVALUE(M105),"d/m"),"—")))),"{P}",ENCODEURL(IFERROR(TEXT(T105,"#,##0"),"—"))),"{Y}",ENCODEURL('⚙️ 設定'!$B$3)),"{S}",ENCODEURL('⚙️ 設定'!$B$2)),"🏠 回港後"))</f>
        <v/>
      </c>
    </row>
    <row r="106">
      <c r="A106" s="6" t="n"/>
      <c r="K106" s="6" t="n"/>
      <c r="M106" s="6" t="n"/>
      <c r="T106" s="33" t="n"/>
      <c r="U106" s="34" t="n"/>
      <c r="V106" s="29" t="n"/>
      <c r="W106" s="27">
        <f>IF(K106="","",IF(ISNUMBER(K106),K106-2,IFERROR(DATEVALUE(K106)-2,"")))</f>
        <v/>
      </c>
      <c r="X106" s="29" t="n"/>
      <c r="Y106" s="27">
        <f>IF(M106="","",IF(ISNUMBER(M106),M106+2,IFERROR(DATEVALUE(M106)+2,"")))</f>
        <v/>
      </c>
      <c r="Z106" s="29" t="n"/>
      <c r="AA106" s="29" t="n"/>
      <c r="AB106" s="29" t="n"/>
      <c r="AC106" s="29" t="n"/>
      <c r="AD106" s="30">
        <f>IF(OR(B106="",C106=""),"",HYPERLINK("https://wa.me/"&amp;IF(LEN(REGEXREPLACE(""&amp;C106,"[^0-9]",""))=8,"852"&amp;REGEXREPLACE(""&amp;C106,"[^0-9]",""),REGEXREPLACE(""&amp;C106,"[^0-9]",""))&amp;"?text="&amp;SUBSTITUTE(SUBSTITUTE(SUBSTITUTE(SUBSTITUTE(SUBSTITUTE(SUBSTITUTE(SUBSTITUTE('⚙️ 設定'!$B$5,"{N}",ENCODEURL(B106)),"{D}",ENCODEURL(I106)),"{K}",ENCODEURL(IFERROR(TEXT(K106,"d/m"),IFERROR(TEXT(DATEVALUE(K106),"d/m"),"—")))),"{M}",ENCODEURL(IFERROR(TEXT(M106,"d/m"),IFERROR(TEXT(DATEVALUE(M106),"d/m"),"—")))),"{P}",ENCODEURL(IFERROR(TEXT(T106,"#,##0"),"—"))),"{Y}",ENCODEURL('⚙️ 設定'!$B$3)),"{S}",ENCODEURL('⚙️ 設定'!$B$2)),"💰 追保費"))</f>
        <v/>
      </c>
      <c r="AE106" s="31">
        <f>IF(OR(B106="",C106=""),"",HYPERLINK("https://wa.me/"&amp;IF(LEN(REGEXREPLACE(""&amp;C106,"[^0-9]",""))=8,"852"&amp;REGEXREPLACE(""&amp;C106,"[^0-9]",""),REGEXREPLACE(""&amp;C106,"[^0-9]",""))&amp;"?text="&amp;SUBSTITUTE(SUBSTITUTE(SUBSTITUTE(SUBSTITUTE(SUBSTITUTE(SUBSTITUTE(SUBSTITUTE('⚙️ 設定'!$B$7,"{N}",ENCODEURL(B106)),"{D}",ENCODEURL(I106)),"{K}",ENCODEURL(IFERROR(TEXT(K106,"d/m"),IFERROR(TEXT(DATEVALUE(K106),"d/m"),"—")))),"{M}",ENCODEURL(IFERROR(TEXT(M106,"d/m"),IFERROR(TEXT(DATEVALUE(M106),"d/m"),"—")))),"{P}",ENCODEURL(IFERROR(TEXT(T106,"#,##0"),"—"))),"{Y}",ENCODEURL('⚙️ 設定'!$B$3)),"{S}",ENCODEURL('⚙️ 設定'!$B$2)),"✈️ 出發前"))</f>
        <v/>
      </c>
      <c r="AF106" s="32">
        <f>IF(OR(B106="",C106=""),"",HYPERLINK("https://wa.me/"&amp;IF(LEN(REGEXREPLACE(""&amp;C106,"[^0-9]",""))=8,"852"&amp;REGEXREPLACE(""&amp;C106,"[^0-9]",""),REGEXREPLACE(""&amp;C106,"[^0-9]",""))&amp;"?text="&amp;SUBSTITUTE(SUBSTITUTE(SUBSTITUTE(SUBSTITUTE(SUBSTITUTE(SUBSTITUTE(SUBSTITUTE('⚙️ 設定'!$B$9,"{N}",ENCODEURL(B106)),"{D}",ENCODEURL(I106)),"{K}",ENCODEURL(IFERROR(TEXT(K106,"d/m"),IFERROR(TEXT(DATEVALUE(K106),"d/m"),"—")))),"{M}",ENCODEURL(IFERROR(TEXT(M106,"d/m"),IFERROR(TEXT(DATEVALUE(M106),"d/m"),"—")))),"{P}",ENCODEURL(IFERROR(TEXT(T106,"#,##0"),"—"))),"{Y}",ENCODEURL('⚙️ 設定'!$B$3)),"{S}",ENCODEURL('⚙️ 設定'!$B$2)),"🏠 回港後"))</f>
        <v/>
      </c>
    </row>
    <row r="107">
      <c r="A107" s="6" t="n"/>
      <c r="K107" s="6" t="n"/>
      <c r="M107" s="6" t="n"/>
      <c r="T107" s="33" t="n"/>
      <c r="U107" s="34" t="n"/>
      <c r="V107" s="29" t="n"/>
      <c r="W107" s="27">
        <f>IF(K107="","",IF(ISNUMBER(K107),K107-2,IFERROR(DATEVALUE(K107)-2,"")))</f>
        <v/>
      </c>
      <c r="X107" s="29" t="n"/>
      <c r="Y107" s="27">
        <f>IF(M107="","",IF(ISNUMBER(M107),M107+2,IFERROR(DATEVALUE(M107)+2,"")))</f>
        <v/>
      </c>
      <c r="Z107" s="29" t="n"/>
      <c r="AA107" s="29" t="n"/>
      <c r="AB107" s="29" t="n"/>
      <c r="AC107" s="29" t="n"/>
      <c r="AD107" s="30">
        <f>IF(OR(B107="",C107=""),"",HYPERLINK("https://wa.me/"&amp;IF(LEN(REGEXREPLACE(""&amp;C107,"[^0-9]",""))=8,"852"&amp;REGEXREPLACE(""&amp;C107,"[^0-9]",""),REGEXREPLACE(""&amp;C107,"[^0-9]",""))&amp;"?text="&amp;SUBSTITUTE(SUBSTITUTE(SUBSTITUTE(SUBSTITUTE(SUBSTITUTE(SUBSTITUTE(SUBSTITUTE('⚙️ 設定'!$B$5,"{N}",ENCODEURL(B107)),"{D}",ENCODEURL(I107)),"{K}",ENCODEURL(IFERROR(TEXT(K107,"d/m"),IFERROR(TEXT(DATEVALUE(K107),"d/m"),"—")))),"{M}",ENCODEURL(IFERROR(TEXT(M107,"d/m"),IFERROR(TEXT(DATEVALUE(M107),"d/m"),"—")))),"{P}",ENCODEURL(IFERROR(TEXT(T107,"#,##0"),"—"))),"{Y}",ENCODEURL('⚙️ 設定'!$B$3)),"{S}",ENCODEURL('⚙️ 設定'!$B$2)),"💰 追保費"))</f>
        <v/>
      </c>
      <c r="AE107" s="31">
        <f>IF(OR(B107="",C107=""),"",HYPERLINK("https://wa.me/"&amp;IF(LEN(REGEXREPLACE(""&amp;C107,"[^0-9]",""))=8,"852"&amp;REGEXREPLACE(""&amp;C107,"[^0-9]",""),REGEXREPLACE(""&amp;C107,"[^0-9]",""))&amp;"?text="&amp;SUBSTITUTE(SUBSTITUTE(SUBSTITUTE(SUBSTITUTE(SUBSTITUTE(SUBSTITUTE(SUBSTITUTE('⚙️ 設定'!$B$7,"{N}",ENCODEURL(B107)),"{D}",ENCODEURL(I107)),"{K}",ENCODEURL(IFERROR(TEXT(K107,"d/m"),IFERROR(TEXT(DATEVALUE(K107),"d/m"),"—")))),"{M}",ENCODEURL(IFERROR(TEXT(M107,"d/m"),IFERROR(TEXT(DATEVALUE(M107),"d/m"),"—")))),"{P}",ENCODEURL(IFERROR(TEXT(T107,"#,##0"),"—"))),"{Y}",ENCODEURL('⚙️ 設定'!$B$3)),"{S}",ENCODEURL('⚙️ 設定'!$B$2)),"✈️ 出發前"))</f>
        <v/>
      </c>
      <c r="AF107" s="32">
        <f>IF(OR(B107="",C107=""),"",HYPERLINK("https://wa.me/"&amp;IF(LEN(REGEXREPLACE(""&amp;C107,"[^0-9]",""))=8,"852"&amp;REGEXREPLACE(""&amp;C107,"[^0-9]",""),REGEXREPLACE(""&amp;C107,"[^0-9]",""))&amp;"?text="&amp;SUBSTITUTE(SUBSTITUTE(SUBSTITUTE(SUBSTITUTE(SUBSTITUTE(SUBSTITUTE(SUBSTITUTE('⚙️ 設定'!$B$9,"{N}",ENCODEURL(B107)),"{D}",ENCODEURL(I107)),"{K}",ENCODEURL(IFERROR(TEXT(K107,"d/m"),IFERROR(TEXT(DATEVALUE(K107),"d/m"),"—")))),"{M}",ENCODEURL(IFERROR(TEXT(M107,"d/m"),IFERROR(TEXT(DATEVALUE(M107),"d/m"),"—")))),"{P}",ENCODEURL(IFERROR(TEXT(T107,"#,##0"),"—"))),"{Y}",ENCODEURL('⚙️ 設定'!$B$3)),"{S}",ENCODEURL('⚙️ 設定'!$B$2)),"🏠 回港後"))</f>
        <v/>
      </c>
    </row>
    <row r="108">
      <c r="A108" s="6" t="n"/>
      <c r="K108" s="6" t="n"/>
      <c r="M108" s="6" t="n"/>
      <c r="T108" s="33" t="n"/>
      <c r="U108" s="34" t="n"/>
      <c r="V108" s="29" t="n"/>
      <c r="W108" s="27">
        <f>IF(K108="","",IF(ISNUMBER(K108),K108-2,IFERROR(DATEVALUE(K108)-2,"")))</f>
        <v/>
      </c>
      <c r="X108" s="29" t="n"/>
      <c r="Y108" s="27">
        <f>IF(M108="","",IF(ISNUMBER(M108),M108+2,IFERROR(DATEVALUE(M108)+2,"")))</f>
        <v/>
      </c>
      <c r="Z108" s="29" t="n"/>
      <c r="AA108" s="29" t="n"/>
      <c r="AB108" s="29" t="n"/>
      <c r="AC108" s="29" t="n"/>
      <c r="AD108" s="30">
        <f>IF(OR(B108="",C108=""),"",HYPERLINK("https://wa.me/"&amp;IF(LEN(REGEXREPLACE(""&amp;C108,"[^0-9]",""))=8,"852"&amp;REGEXREPLACE(""&amp;C108,"[^0-9]",""),REGEXREPLACE(""&amp;C108,"[^0-9]",""))&amp;"?text="&amp;SUBSTITUTE(SUBSTITUTE(SUBSTITUTE(SUBSTITUTE(SUBSTITUTE(SUBSTITUTE(SUBSTITUTE('⚙️ 設定'!$B$5,"{N}",ENCODEURL(B108)),"{D}",ENCODEURL(I108)),"{K}",ENCODEURL(IFERROR(TEXT(K108,"d/m"),IFERROR(TEXT(DATEVALUE(K108),"d/m"),"—")))),"{M}",ENCODEURL(IFERROR(TEXT(M108,"d/m"),IFERROR(TEXT(DATEVALUE(M108),"d/m"),"—")))),"{P}",ENCODEURL(IFERROR(TEXT(T108,"#,##0"),"—"))),"{Y}",ENCODEURL('⚙️ 設定'!$B$3)),"{S}",ENCODEURL('⚙️ 設定'!$B$2)),"💰 追保費"))</f>
        <v/>
      </c>
      <c r="AE108" s="31">
        <f>IF(OR(B108="",C108=""),"",HYPERLINK("https://wa.me/"&amp;IF(LEN(REGEXREPLACE(""&amp;C108,"[^0-9]",""))=8,"852"&amp;REGEXREPLACE(""&amp;C108,"[^0-9]",""),REGEXREPLACE(""&amp;C108,"[^0-9]",""))&amp;"?text="&amp;SUBSTITUTE(SUBSTITUTE(SUBSTITUTE(SUBSTITUTE(SUBSTITUTE(SUBSTITUTE(SUBSTITUTE('⚙️ 設定'!$B$7,"{N}",ENCODEURL(B108)),"{D}",ENCODEURL(I108)),"{K}",ENCODEURL(IFERROR(TEXT(K108,"d/m"),IFERROR(TEXT(DATEVALUE(K108),"d/m"),"—")))),"{M}",ENCODEURL(IFERROR(TEXT(M108,"d/m"),IFERROR(TEXT(DATEVALUE(M108),"d/m"),"—")))),"{P}",ENCODEURL(IFERROR(TEXT(T108,"#,##0"),"—"))),"{Y}",ENCODEURL('⚙️ 設定'!$B$3)),"{S}",ENCODEURL('⚙️ 設定'!$B$2)),"✈️ 出發前"))</f>
        <v/>
      </c>
      <c r="AF108" s="32">
        <f>IF(OR(B108="",C108=""),"",HYPERLINK("https://wa.me/"&amp;IF(LEN(REGEXREPLACE(""&amp;C108,"[^0-9]",""))=8,"852"&amp;REGEXREPLACE(""&amp;C108,"[^0-9]",""),REGEXREPLACE(""&amp;C108,"[^0-9]",""))&amp;"?text="&amp;SUBSTITUTE(SUBSTITUTE(SUBSTITUTE(SUBSTITUTE(SUBSTITUTE(SUBSTITUTE(SUBSTITUTE('⚙️ 設定'!$B$9,"{N}",ENCODEURL(B108)),"{D}",ENCODEURL(I108)),"{K}",ENCODEURL(IFERROR(TEXT(K108,"d/m"),IFERROR(TEXT(DATEVALUE(K108),"d/m"),"—")))),"{M}",ENCODEURL(IFERROR(TEXT(M108,"d/m"),IFERROR(TEXT(DATEVALUE(M108),"d/m"),"—")))),"{P}",ENCODEURL(IFERROR(TEXT(T108,"#,##0"),"—"))),"{Y}",ENCODEURL('⚙️ 設定'!$B$3)),"{S}",ENCODEURL('⚙️ 設定'!$B$2)),"🏠 回港後"))</f>
        <v/>
      </c>
    </row>
    <row r="109">
      <c r="A109" s="6" t="n"/>
      <c r="K109" s="6" t="n"/>
      <c r="M109" s="6" t="n"/>
      <c r="T109" s="33" t="n"/>
      <c r="U109" s="34" t="n"/>
      <c r="V109" s="29" t="n"/>
      <c r="W109" s="27">
        <f>IF(K109="","",IF(ISNUMBER(K109),K109-2,IFERROR(DATEVALUE(K109)-2,"")))</f>
        <v/>
      </c>
      <c r="X109" s="29" t="n"/>
      <c r="Y109" s="27">
        <f>IF(M109="","",IF(ISNUMBER(M109),M109+2,IFERROR(DATEVALUE(M109)+2,"")))</f>
        <v/>
      </c>
      <c r="Z109" s="29" t="n"/>
      <c r="AA109" s="29" t="n"/>
      <c r="AB109" s="29" t="n"/>
      <c r="AC109" s="29" t="n"/>
      <c r="AD109" s="30">
        <f>IF(OR(B109="",C109=""),"",HYPERLINK("https://wa.me/"&amp;IF(LEN(REGEXREPLACE(""&amp;C109,"[^0-9]",""))=8,"852"&amp;REGEXREPLACE(""&amp;C109,"[^0-9]",""),REGEXREPLACE(""&amp;C109,"[^0-9]",""))&amp;"?text="&amp;SUBSTITUTE(SUBSTITUTE(SUBSTITUTE(SUBSTITUTE(SUBSTITUTE(SUBSTITUTE(SUBSTITUTE('⚙️ 設定'!$B$5,"{N}",ENCODEURL(B109)),"{D}",ENCODEURL(I109)),"{K}",ENCODEURL(IFERROR(TEXT(K109,"d/m"),IFERROR(TEXT(DATEVALUE(K109),"d/m"),"—")))),"{M}",ENCODEURL(IFERROR(TEXT(M109,"d/m"),IFERROR(TEXT(DATEVALUE(M109),"d/m"),"—")))),"{P}",ENCODEURL(IFERROR(TEXT(T109,"#,##0"),"—"))),"{Y}",ENCODEURL('⚙️ 設定'!$B$3)),"{S}",ENCODEURL('⚙️ 設定'!$B$2)),"💰 追保費"))</f>
        <v/>
      </c>
      <c r="AE109" s="31">
        <f>IF(OR(B109="",C109=""),"",HYPERLINK("https://wa.me/"&amp;IF(LEN(REGEXREPLACE(""&amp;C109,"[^0-9]",""))=8,"852"&amp;REGEXREPLACE(""&amp;C109,"[^0-9]",""),REGEXREPLACE(""&amp;C109,"[^0-9]",""))&amp;"?text="&amp;SUBSTITUTE(SUBSTITUTE(SUBSTITUTE(SUBSTITUTE(SUBSTITUTE(SUBSTITUTE(SUBSTITUTE('⚙️ 設定'!$B$7,"{N}",ENCODEURL(B109)),"{D}",ENCODEURL(I109)),"{K}",ENCODEURL(IFERROR(TEXT(K109,"d/m"),IFERROR(TEXT(DATEVALUE(K109),"d/m"),"—")))),"{M}",ENCODEURL(IFERROR(TEXT(M109,"d/m"),IFERROR(TEXT(DATEVALUE(M109),"d/m"),"—")))),"{P}",ENCODEURL(IFERROR(TEXT(T109,"#,##0"),"—"))),"{Y}",ENCODEURL('⚙️ 設定'!$B$3)),"{S}",ENCODEURL('⚙️ 設定'!$B$2)),"✈️ 出發前"))</f>
        <v/>
      </c>
      <c r="AF109" s="32">
        <f>IF(OR(B109="",C109=""),"",HYPERLINK("https://wa.me/"&amp;IF(LEN(REGEXREPLACE(""&amp;C109,"[^0-9]",""))=8,"852"&amp;REGEXREPLACE(""&amp;C109,"[^0-9]",""),REGEXREPLACE(""&amp;C109,"[^0-9]",""))&amp;"?text="&amp;SUBSTITUTE(SUBSTITUTE(SUBSTITUTE(SUBSTITUTE(SUBSTITUTE(SUBSTITUTE(SUBSTITUTE('⚙️ 設定'!$B$9,"{N}",ENCODEURL(B109)),"{D}",ENCODEURL(I109)),"{K}",ENCODEURL(IFERROR(TEXT(K109,"d/m"),IFERROR(TEXT(DATEVALUE(K109),"d/m"),"—")))),"{M}",ENCODEURL(IFERROR(TEXT(M109,"d/m"),IFERROR(TEXT(DATEVALUE(M109),"d/m"),"—")))),"{P}",ENCODEURL(IFERROR(TEXT(T109,"#,##0"),"—"))),"{Y}",ENCODEURL('⚙️ 設定'!$B$3)),"{S}",ENCODEURL('⚙️ 設定'!$B$2)),"🏠 回港後"))</f>
        <v/>
      </c>
    </row>
    <row r="110">
      <c r="A110" s="6" t="n"/>
      <c r="K110" s="6" t="n"/>
      <c r="M110" s="6" t="n"/>
      <c r="T110" s="33" t="n"/>
      <c r="U110" s="34" t="n"/>
      <c r="V110" s="29" t="n"/>
      <c r="W110" s="27">
        <f>IF(K110="","",IF(ISNUMBER(K110),K110-2,IFERROR(DATEVALUE(K110)-2,"")))</f>
        <v/>
      </c>
      <c r="X110" s="29" t="n"/>
      <c r="Y110" s="27">
        <f>IF(M110="","",IF(ISNUMBER(M110),M110+2,IFERROR(DATEVALUE(M110)+2,"")))</f>
        <v/>
      </c>
      <c r="Z110" s="29" t="n"/>
      <c r="AA110" s="29" t="n"/>
      <c r="AB110" s="29" t="n"/>
      <c r="AC110" s="29" t="n"/>
      <c r="AD110" s="30">
        <f>IF(OR(B110="",C110=""),"",HYPERLINK("https://wa.me/"&amp;IF(LEN(REGEXREPLACE(""&amp;C110,"[^0-9]",""))=8,"852"&amp;REGEXREPLACE(""&amp;C110,"[^0-9]",""),REGEXREPLACE(""&amp;C110,"[^0-9]",""))&amp;"?text="&amp;SUBSTITUTE(SUBSTITUTE(SUBSTITUTE(SUBSTITUTE(SUBSTITUTE(SUBSTITUTE(SUBSTITUTE('⚙️ 設定'!$B$5,"{N}",ENCODEURL(B110)),"{D}",ENCODEURL(I110)),"{K}",ENCODEURL(IFERROR(TEXT(K110,"d/m"),IFERROR(TEXT(DATEVALUE(K110),"d/m"),"—")))),"{M}",ENCODEURL(IFERROR(TEXT(M110,"d/m"),IFERROR(TEXT(DATEVALUE(M110),"d/m"),"—")))),"{P}",ENCODEURL(IFERROR(TEXT(T110,"#,##0"),"—"))),"{Y}",ENCODEURL('⚙️ 設定'!$B$3)),"{S}",ENCODEURL('⚙️ 設定'!$B$2)),"💰 追保費"))</f>
        <v/>
      </c>
      <c r="AE110" s="31">
        <f>IF(OR(B110="",C110=""),"",HYPERLINK("https://wa.me/"&amp;IF(LEN(REGEXREPLACE(""&amp;C110,"[^0-9]",""))=8,"852"&amp;REGEXREPLACE(""&amp;C110,"[^0-9]",""),REGEXREPLACE(""&amp;C110,"[^0-9]",""))&amp;"?text="&amp;SUBSTITUTE(SUBSTITUTE(SUBSTITUTE(SUBSTITUTE(SUBSTITUTE(SUBSTITUTE(SUBSTITUTE('⚙️ 設定'!$B$7,"{N}",ENCODEURL(B110)),"{D}",ENCODEURL(I110)),"{K}",ENCODEURL(IFERROR(TEXT(K110,"d/m"),IFERROR(TEXT(DATEVALUE(K110),"d/m"),"—")))),"{M}",ENCODEURL(IFERROR(TEXT(M110,"d/m"),IFERROR(TEXT(DATEVALUE(M110),"d/m"),"—")))),"{P}",ENCODEURL(IFERROR(TEXT(T110,"#,##0"),"—"))),"{Y}",ENCODEURL('⚙️ 設定'!$B$3)),"{S}",ENCODEURL('⚙️ 設定'!$B$2)),"✈️ 出發前"))</f>
        <v/>
      </c>
      <c r="AF110" s="32">
        <f>IF(OR(B110="",C110=""),"",HYPERLINK("https://wa.me/"&amp;IF(LEN(REGEXREPLACE(""&amp;C110,"[^0-9]",""))=8,"852"&amp;REGEXREPLACE(""&amp;C110,"[^0-9]",""),REGEXREPLACE(""&amp;C110,"[^0-9]",""))&amp;"?text="&amp;SUBSTITUTE(SUBSTITUTE(SUBSTITUTE(SUBSTITUTE(SUBSTITUTE(SUBSTITUTE(SUBSTITUTE('⚙️ 設定'!$B$9,"{N}",ENCODEURL(B110)),"{D}",ENCODEURL(I110)),"{K}",ENCODEURL(IFERROR(TEXT(K110,"d/m"),IFERROR(TEXT(DATEVALUE(K110),"d/m"),"—")))),"{M}",ENCODEURL(IFERROR(TEXT(M110,"d/m"),IFERROR(TEXT(DATEVALUE(M110),"d/m"),"—")))),"{P}",ENCODEURL(IFERROR(TEXT(T110,"#,##0"),"—"))),"{Y}",ENCODEURL('⚙️ 設定'!$B$3)),"{S}",ENCODEURL('⚙️ 設定'!$B$2)),"🏠 回港後"))</f>
        <v/>
      </c>
    </row>
    <row r="111">
      <c r="A111" s="6" t="n"/>
      <c r="K111" s="6" t="n"/>
      <c r="M111" s="6" t="n"/>
      <c r="T111" s="33" t="n"/>
      <c r="U111" s="34" t="n"/>
      <c r="V111" s="29" t="n"/>
      <c r="W111" s="27">
        <f>IF(K111="","",IF(ISNUMBER(K111),K111-2,IFERROR(DATEVALUE(K111)-2,"")))</f>
        <v/>
      </c>
      <c r="X111" s="29" t="n"/>
      <c r="Y111" s="27">
        <f>IF(M111="","",IF(ISNUMBER(M111),M111+2,IFERROR(DATEVALUE(M111)+2,"")))</f>
        <v/>
      </c>
      <c r="Z111" s="29" t="n"/>
      <c r="AA111" s="29" t="n"/>
      <c r="AB111" s="29" t="n"/>
      <c r="AC111" s="29" t="n"/>
      <c r="AD111" s="30">
        <f>IF(OR(B111="",C111=""),"",HYPERLINK("https://wa.me/"&amp;IF(LEN(REGEXREPLACE(""&amp;C111,"[^0-9]",""))=8,"852"&amp;REGEXREPLACE(""&amp;C111,"[^0-9]",""),REGEXREPLACE(""&amp;C111,"[^0-9]",""))&amp;"?text="&amp;SUBSTITUTE(SUBSTITUTE(SUBSTITUTE(SUBSTITUTE(SUBSTITUTE(SUBSTITUTE(SUBSTITUTE('⚙️ 設定'!$B$5,"{N}",ENCODEURL(B111)),"{D}",ENCODEURL(I111)),"{K}",ENCODEURL(IFERROR(TEXT(K111,"d/m"),IFERROR(TEXT(DATEVALUE(K111),"d/m"),"—")))),"{M}",ENCODEURL(IFERROR(TEXT(M111,"d/m"),IFERROR(TEXT(DATEVALUE(M111),"d/m"),"—")))),"{P}",ENCODEURL(IFERROR(TEXT(T111,"#,##0"),"—"))),"{Y}",ENCODEURL('⚙️ 設定'!$B$3)),"{S}",ENCODEURL('⚙️ 設定'!$B$2)),"💰 追保費"))</f>
        <v/>
      </c>
      <c r="AE111" s="31">
        <f>IF(OR(B111="",C111=""),"",HYPERLINK("https://wa.me/"&amp;IF(LEN(REGEXREPLACE(""&amp;C111,"[^0-9]",""))=8,"852"&amp;REGEXREPLACE(""&amp;C111,"[^0-9]",""),REGEXREPLACE(""&amp;C111,"[^0-9]",""))&amp;"?text="&amp;SUBSTITUTE(SUBSTITUTE(SUBSTITUTE(SUBSTITUTE(SUBSTITUTE(SUBSTITUTE(SUBSTITUTE('⚙️ 設定'!$B$7,"{N}",ENCODEURL(B111)),"{D}",ENCODEURL(I111)),"{K}",ENCODEURL(IFERROR(TEXT(K111,"d/m"),IFERROR(TEXT(DATEVALUE(K111),"d/m"),"—")))),"{M}",ENCODEURL(IFERROR(TEXT(M111,"d/m"),IFERROR(TEXT(DATEVALUE(M111),"d/m"),"—")))),"{P}",ENCODEURL(IFERROR(TEXT(T111,"#,##0"),"—"))),"{Y}",ENCODEURL('⚙️ 設定'!$B$3)),"{S}",ENCODEURL('⚙️ 設定'!$B$2)),"✈️ 出發前"))</f>
        <v/>
      </c>
      <c r="AF111" s="32">
        <f>IF(OR(B111="",C111=""),"",HYPERLINK("https://wa.me/"&amp;IF(LEN(REGEXREPLACE(""&amp;C111,"[^0-9]",""))=8,"852"&amp;REGEXREPLACE(""&amp;C111,"[^0-9]",""),REGEXREPLACE(""&amp;C111,"[^0-9]",""))&amp;"?text="&amp;SUBSTITUTE(SUBSTITUTE(SUBSTITUTE(SUBSTITUTE(SUBSTITUTE(SUBSTITUTE(SUBSTITUTE('⚙️ 設定'!$B$9,"{N}",ENCODEURL(B111)),"{D}",ENCODEURL(I111)),"{K}",ENCODEURL(IFERROR(TEXT(K111,"d/m"),IFERROR(TEXT(DATEVALUE(K111),"d/m"),"—")))),"{M}",ENCODEURL(IFERROR(TEXT(M111,"d/m"),IFERROR(TEXT(DATEVALUE(M111),"d/m"),"—")))),"{P}",ENCODEURL(IFERROR(TEXT(T111,"#,##0"),"—"))),"{Y}",ENCODEURL('⚙️ 設定'!$B$3)),"{S}",ENCODEURL('⚙️ 設定'!$B$2)),"🏠 回港後"))</f>
        <v/>
      </c>
    </row>
    <row r="112">
      <c r="A112" s="6" t="n"/>
      <c r="K112" s="6" t="n"/>
      <c r="M112" s="6" t="n"/>
      <c r="T112" s="33" t="n"/>
      <c r="U112" s="34" t="n"/>
      <c r="V112" s="29" t="n"/>
      <c r="W112" s="27">
        <f>IF(K112="","",IF(ISNUMBER(K112),K112-2,IFERROR(DATEVALUE(K112)-2,"")))</f>
        <v/>
      </c>
      <c r="X112" s="29" t="n"/>
      <c r="Y112" s="27">
        <f>IF(M112="","",IF(ISNUMBER(M112),M112+2,IFERROR(DATEVALUE(M112)+2,"")))</f>
        <v/>
      </c>
      <c r="Z112" s="29" t="n"/>
      <c r="AA112" s="29" t="n"/>
      <c r="AB112" s="29" t="n"/>
      <c r="AC112" s="29" t="n"/>
      <c r="AD112" s="30">
        <f>IF(OR(B112="",C112=""),"",HYPERLINK("https://wa.me/"&amp;IF(LEN(REGEXREPLACE(""&amp;C112,"[^0-9]",""))=8,"852"&amp;REGEXREPLACE(""&amp;C112,"[^0-9]",""),REGEXREPLACE(""&amp;C112,"[^0-9]",""))&amp;"?text="&amp;SUBSTITUTE(SUBSTITUTE(SUBSTITUTE(SUBSTITUTE(SUBSTITUTE(SUBSTITUTE(SUBSTITUTE('⚙️ 設定'!$B$5,"{N}",ENCODEURL(B112)),"{D}",ENCODEURL(I112)),"{K}",ENCODEURL(IFERROR(TEXT(K112,"d/m"),IFERROR(TEXT(DATEVALUE(K112),"d/m"),"—")))),"{M}",ENCODEURL(IFERROR(TEXT(M112,"d/m"),IFERROR(TEXT(DATEVALUE(M112),"d/m"),"—")))),"{P}",ENCODEURL(IFERROR(TEXT(T112,"#,##0"),"—"))),"{Y}",ENCODEURL('⚙️ 設定'!$B$3)),"{S}",ENCODEURL('⚙️ 設定'!$B$2)),"💰 追保費"))</f>
        <v/>
      </c>
      <c r="AE112" s="31">
        <f>IF(OR(B112="",C112=""),"",HYPERLINK("https://wa.me/"&amp;IF(LEN(REGEXREPLACE(""&amp;C112,"[^0-9]",""))=8,"852"&amp;REGEXREPLACE(""&amp;C112,"[^0-9]",""),REGEXREPLACE(""&amp;C112,"[^0-9]",""))&amp;"?text="&amp;SUBSTITUTE(SUBSTITUTE(SUBSTITUTE(SUBSTITUTE(SUBSTITUTE(SUBSTITUTE(SUBSTITUTE('⚙️ 設定'!$B$7,"{N}",ENCODEURL(B112)),"{D}",ENCODEURL(I112)),"{K}",ENCODEURL(IFERROR(TEXT(K112,"d/m"),IFERROR(TEXT(DATEVALUE(K112),"d/m"),"—")))),"{M}",ENCODEURL(IFERROR(TEXT(M112,"d/m"),IFERROR(TEXT(DATEVALUE(M112),"d/m"),"—")))),"{P}",ENCODEURL(IFERROR(TEXT(T112,"#,##0"),"—"))),"{Y}",ENCODEURL('⚙️ 設定'!$B$3)),"{S}",ENCODEURL('⚙️ 設定'!$B$2)),"✈️ 出發前"))</f>
        <v/>
      </c>
      <c r="AF112" s="32">
        <f>IF(OR(B112="",C112=""),"",HYPERLINK("https://wa.me/"&amp;IF(LEN(REGEXREPLACE(""&amp;C112,"[^0-9]",""))=8,"852"&amp;REGEXREPLACE(""&amp;C112,"[^0-9]",""),REGEXREPLACE(""&amp;C112,"[^0-9]",""))&amp;"?text="&amp;SUBSTITUTE(SUBSTITUTE(SUBSTITUTE(SUBSTITUTE(SUBSTITUTE(SUBSTITUTE(SUBSTITUTE('⚙️ 設定'!$B$9,"{N}",ENCODEURL(B112)),"{D}",ENCODEURL(I112)),"{K}",ENCODEURL(IFERROR(TEXT(K112,"d/m"),IFERROR(TEXT(DATEVALUE(K112),"d/m"),"—")))),"{M}",ENCODEURL(IFERROR(TEXT(M112,"d/m"),IFERROR(TEXT(DATEVALUE(M112),"d/m"),"—")))),"{P}",ENCODEURL(IFERROR(TEXT(T112,"#,##0"),"—"))),"{Y}",ENCODEURL('⚙️ 設定'!$B$3)),"{S}",ENCODEURL('⚙️ 設定'!$B$2)),"🏠 回港後"))</f>
        <v/>
      </c>
    </row>
    <row r="113">
      <c r="A113" s="6" t="n"/>
      <c r="K113" s="6" t="n"/>
      <c r="M113" s="6" t="n"/>
      <c r="T113" s="33" t="n"/>
      <c r="U113" s="34" t="n"/>
      <c r="V113" s="29" t="n"/>
      <c r="W113" s="27">
        <f>IF(K113="","",IF(ISNUMBER(K113),K113-2,IFERROR(DATEVALUE(K113)-2,"")))</f>
        <v/>
      </c>
      <c r="X113" s="29" t="n"/>
      <c r="Y113" s="27">
        <f>IF(M113="","",IF(ISNUMBER(M113),M113+2,IFERROR(DATEVALUE(M113)+2,"")))</f>
        <v/>
      </c>
      <c r="Z113" s="29" t="n"/>
      <c r="AA113" s="29" t="n"/>
      <c r="AB113" s="29" t="n"/>
      <c r="AC113" s="29" t="n"/>
      <c r="AD113" s="30">
        <f>IF(OR(B113="",C113=""),"",HYPERLINK("https://wa.me/"&amp;IF(LEN(REGEXREPLACE(""&amp;C113,"[^0-9]",""))=8,"852"&amp;REGEXREPLACE(""&amp;C113,"[^0-9]",""),REGEXREPLACE(""&amp;C113,"[^0-9]",""))&amp;"?text="&amp;SUBSTITUTE(SUBSTITUTE(SUBSTITUTE(SUBSTITUTE(SUBSTITUTE(SUBSTITUTE(SUBSTITUTE('⚙️ 設定'!$B$5,"{N}",ENCODEURL(B113)),"{D}",ENCODEURL(I113)),"{K}",ENCODEURL(IFERROR(TEXT(K113,"d/m"),IFERROR(TEXT(DATEVALUE(K113),"d/m"),"—")))),"{M}",ENCODEURL(IFERROR(TEXT(M113,"d/m"),IFERROR(TEXT(DATEVALUE(M113),"d/m"),"—")))),"{P}",ENCODEURL(IFERROR(TEXT(T113,"#,##0"),"—"))),"{Y}",ENCODEURL('⚙️ 設定'!$B$3)),"{S}",ENCODEURL('⚙️ 設定'!$B$2)),"💰 追保費"))</f>
        <v/>
      </c>
      <c r="AE113" s="31">
        <f>IF(OR(B113="",C113=""),"",HYPERLINK("https://wa.me/"&amp;IF(LEN(REGEXREPLACE(""&amp;C113,"[^0-9]",""))=8,"852"&amp;REGEXREPLACE(""&amp;C113,"[^0-9]",""),REGEXREPLACE(""&amp;C113,"[^0-9]",""))&amp;"?text="&amp;SUBSTITUTE(SUBSTITUTE(SUBSTITUTE(SUBSTITUTE(SUBSTITUTE(SUBSTITUTE(SUBSTITUTE('⚙️ 設定'!$B$7,"{N}",ENCODEURL(B113)),"{D}",ENCODEURL(I113)),"{K}",ENCODEURL(IFERROR(TEXT(K113,"d/m"),IFERROR(TEXT(DATEVALUE(K113),"d/m"),"—")))),"{M}",ENCODEURL(IFERROR(TEXT(M113,"d/m"),IFERROR(TEXT(DATEVALUE(M113),"d/m"),"—")))),"{P}",ENCODEURL(IFERROR(TEXT(T113,"#,##0"),"—"))),"{Y}",ENCODEURL('⚙️ 設定'!$B$3)),"{S}",ENCODEURL('⚙️ 設定'!$B$2)),"✈️ 出發前"))</f>
        <v/>
      </c>
      <c r="AF113" s="32">
        <f>IF(OR(B113="",C113=""),"",HYPERLINK("https://wa.me/"&amp;IF(LEN(REGEXREPLACE(""&amp;C113,"[^0-9]",""))=8,"852"&amp;REGEXREPLACE(""&amp;C113,"[^0-9]",""),REGEXREPLACE(""&amp;C113,"[^0-9]",""))&amp;"?text="&amp;SUBSTITUTE(SUBSTITUTE(SUBSTITUTE(SUBSTITUTE(SUBSTITUTE(SUBSTITUTE(SUBSTITUTE('⚙️ 設定'!$B$9,"{N}",ENCODEURL(B113)),"{D}",ENCODEURL(I113)),"{K}",ENCODEURL(IFERROR(TEXT(K113,"d/m"),IFERROR(TEXT(DATEVALUE(K113),"d/m"),"—")))),"{M}",ENCODEURL(IFERROR(TEXT(M113,"d/m"),IFERROR(TEXT(DATEVALUE(M113),"d/m"),"—")))),"{P}",ENCODEURL(IFERROR(TEXT(T113,"#,##0"),"—"))),"{Y}",ENCODEURL('⚙️ 設定'!$B$3)),"{S}",ENCODEURL('⚙️ 設定'!$B$2)),"🏠 回港後"))</f>
        <v/>
      </c>
    </row>
    <row r="114">
      <c r="A114" s="6" t="n"/>
      <c r="K114" s="6" t="n"/>
      <c r="M114" s="6" t="n"/>
      <c r="T114" s="33" t="n"/>
      <c r="U114" s="34" t="n"/>
      <c r="V114" s="29" t="n"/>
      <c r="W114" s="27">
        <f>IF(K114="","",IF(ISNUMBER(K114),K114-2,IFERROR(DATEVALUE(K114)-2,"")))</f>
        <v/>
      </c>
      <c r="X114" s="29" t="n"/>
      <c r="Y114" s="27">
        <f>IF(M114="","",IF(ISNUMBER(M114),M114+2,IFERROR(DATEVALUE(M114)+2,"")))</f>
        <v/>
      </c>
      <c r="Z114" s="29" t="n"/>
      <c r="AA114" s="29" t="n"/>
      <c r="AB114" s="29" t="n"/>
      <c r="AC114" s="29" t="n"/>
      <c r="AD114" s="30">
        <f>IF(OR(B114="",C114=""),"",HYPERLINK("https://wa.me/"&amp;IF(LEN(REGEXREPLACE(""&amp;C114,"[^0-9]",""))=8,"852"&amp;REGEXREPLACE(""&amp;C114,"[^0-9]",""),REGEXREPLACE(""&amp;C114,"[^0-9]",""))&amp;"?text="&amp;SUBSTITUTE(SUBSTITUTE(SUBSTITUTE(SUBSTITUTE(SUBSTITUTE(SUBSTITUTE(SUBSTITUTE('⚙️ 設定'!$B$5,"{N}",ENCODEURL(B114)),"{D}",ENCODEURL(I114)),"{K}",ENCODEURL(IFERROR(TEXT(K114,"d/m"),IFERROR(TEXT(DATEVALUE(K114),"d/m"),"—")))),"{M}",ENCODEURL(IFERROR(TEXT(M114,"d/m"),IFERROR(TEXT(DATEVALUE(M114),"d/m"),"—")))),"{P}",ENCODEURL(IFERROR(TEXT(T114,"#,##0"),"—"))),"{Y}",ENCODEURL('⚙️ 設定'!$B$3)),"{S}",ENCODEURL('⚙️ 設定'!$B$2)),"💰 追保費"))</f>
        <v/>
      </c>
      <c r="AE114" s="31">
        <f>IF(OR(B114="",C114=""),"",HYPERLINK("https://wa.me/"&amp;IF(LEN(REGEXREPLACE(""&amp;C114,"[^0-9]",""))=8,"852"&amp;REGEXREPLACE(""&amp;C114,"[^0-9]",""),REGEXREPLACE(""&amp;C114,"[^0-9]",""))&amp;"?text="&amp;SUBSTITUTE(SUBSTITUTE(SUBSTITUTE(SUBSTITUTE(SUBSTITUTE(SUBSTITUTE(SUBSTITUTE('⚙️ 設定'!$B$7,"{N}",ENCODEURL(B114)),"{D}",ENCODEURL(I114)),"{K}",ENCODEURL(IFERROR(TEXT(K114,"d/m"),IFERROR(TEXT(DATEVALUE(K114),"d/m"),"—")))),"{M}",ENCODEURL(IFERROR(TEXT(M114,"d/m"),IFERROR(TEXT(DATEVALUE(M114),"d/m"),"—")))),"{P}",ENCODEURL(IFERROR(TEXT(T114,"#,##0"),"—"))),"{Y}",ENCODEURL('⚙️ 設定'!$B$3)),"{S}",ENCODEURL('⚙️ 設定'!$B$2)),"✈️ 出發前"))</f>
        <v/>
      </c>
      <c r="AF114" s="32">
        <f>IF(OR(B114="",C114=""),"",HYPERLINK("https://wa.me/"&amp;IF(LEN(REGEXREPLACE(""&amp;C114,"[^0-9]",""))=8,"852"&amp;REGEXREPLACE(""&amp;C114,"[^0-9]",""),REGEXREPLACE(""&amp;C114,"[^0-9]",""))&amp;"?text="&amp;SUBSTITUTE(SUBSTITUTE(SUBSTITUTE(SUBSTITUTE(SUBSTITUTE(SUBSTITUTE(SUBSTITUTE('⚙️ 設定'!$B$9,"{N}",ENCODEURL(B114)),"{D}",ENCODEURL(I114)),"{K}",ENCODEURL(IFERROR(TEXT(K114,"d/m"),IFERROR(TEXT(DATEVALUE(K114),"d/m"),"—")))),"{M}",ENCODEURL(IFERROR(TEXT(M114,"d/m"),IFERROR(TEXT(DATEVALUE(M114),"d/m"),"—")))),"{P}",ENCODEURL(IFERROR(TEXT(T114,"#,##0"),"—"))),"{Y}",ENCODEURL('⚙️ 設定'!$B$3)),"{S}",ENCODEURL('⚙️ 設定'!$B$2)),"🏠 回港後"))</f>
        <v/>
      </c>
    </row>
    <row r="115">
      <c r="A115" s="6" t="n"/>
      <c r="K115" s="6" t="n"/>
      <c r="M115" s="6" t="n"/>
      <c r="T115" s="33" t="n"/>
      <c r="U115" s="34" t="n"/>
      <c r="V115" s="29" t="n"/>
      <c r="W115" s="27">
        <f>IF(K115="","",IF(ISNUMBER(K115),K115-2,IFERROR(DATEVALUE(K115)-2,"")))</f>
        <v/>
      </c>
      <c r="X115" s="29" t="n"/>
      <c r="Y115" s="27">
        <f>IF(M115="","",IF(ISNUMBER(M115),M115+2,IFERROR(DATEVALUE(M115)+2,"")))</f>
        <v/>
      </c>
      <c r="Z115" s="29" t="n"/>
      <c r="AA115" s="29" t="n"/>
      <c r="AB115" s="29" t="n"/>
      <c r="AC115" s="29" t="n"/>
      <c r="AD115" s="30">
        <f>IF(OR(B115="",C115=""),"",HYPERLINK("https://wa.me/"&amp;IF(LEN(REGEXREPLACE(""&amp;C115,"[^0-9]",""))=8,"852"&amp;REGEXREPLACE(""&amp;C115,"[^0-9]",""),REGEXREPLACE(""&amp;C115,"[^0-9]",""))&amp;"?text="&amp;SUBSTITUTE(SUBSTITUTE(SUBSTITUTE(SUBSTITUTE(SUBSTITUTE(SUBSTITUTE(SUBSTITUTE('⚙️ 設定'!$B$5,"{N}",ENCODEURL(B115)),"{D}",ENCODEURL(I115)),"{K}",ENCODEURL(IFERROR(TEXT(K115,"d/m"),IFERROR(TEXT(DATEVALUE(K115),"d/m"),"—")))),"{M}",ENCODEURL(IFERROR(TEXT(M115,"d/m"),IFERROR(TEXT(DATEVALUE(M115),"d/m"),"—")))),"{P}",ENCODEURL(IFERROR(TEXT(T115,"#,##0"),"—"))),"{Y}",ENCODEURL('⚙️ 設定'!$B$3)),"{S}",ENCODEURL('⚙️ 設定'!$B$2)),"💰 追保費"))</f>
        <v/>
      </c>
      <c r="AE115" s="31">
        <f>IF(OR(B115="",C115=""),"",HYPERLINK("https://wa.me/"&amp;IF(LEN(REGEXREPLACE(""&amp;C115,"[^0-9]",""))=8,"852"&amp;REGEXREPLACE(""&amp;C115,"[^0-9]",""),REGEXREPLACE(""&amp;C115,"[^0-9]",""))&amp;"?text="&amp;SUBSTITUTE(SUBSTITUTE(SUBSTITUTE(SUBSTITUTE(SUBSTITUTE(SUBSTITUTE(SUBSTITUTE('⚙️ 設定'!$B$7,"{N}",ENCODEURL(B115)),"{D}",ENCODEURL(I115)),"{K}",ENCODEURL(IFERROR(TEXT(K115,"d/m"),IFERROR(TEXT(DATEVALUE(K115),"d/m"),"—")))),"{M}",ENCODEURL(IFERROR(TEXT(M115,"d/m"),IFERROR(TEXT(DATEVALUE(M115),"d/m"),"—")))),"{P}",ENCODEURL(IFERROR(TEXT(T115,"#,##0"),"—"))),"{Y}",ENCODEURL('⚙️ 設定'!$B$3)),"{S}",ENCODEURL('⚙️ 設定'!$B$2)),"✈️ 出發前"))</f>
        <v/>
      </c>
      <c r="AF115" s="32">
        <f>IF(OR(B115="",C115=""),"",HYPERLINK("https://wa.me/"&amp;IF(LEN(REGEXREPLACE(""&amp;C115,"[^0-9]",""))=8,"852"&amp;REGEXREPLACE(""&amp;C115,"[^0-9]",""),REGEXREPLACE(""&amp;C115,"[^0-9]",""))&amp;"?text="&amp;SUBSTITUTE(SUBSTITUTE(SUBSTITUTE(SUBSTITUTE(SUBSTITUTE(SUBSTITUTE(SUBSTITUTE('⚙️ 設定'!$B$9,"{N}",ENCODEURL(B115)),"{D}",ENCODEURL(I115)),"{K}",ENCODEURL(IFERROR(TEXT(K115,"d/m"),IFERROR(TEXT(DATEVALUE(K115),"d/m"),"—")))),"{M}",ENCODEURL(IFERROR(TEXT(M115,"d/m"),IFERROR(TEXT(DATEVALUE(M115),"d/m"),"—")))),"{P}",ENCODEURL(IFERROR(TEXT(T115,"#,##0"),"—"))),"{Y}",ENCODEURL('⚙️ 設定'!$B$3)),"{S}",ENCODEURL('⚙️ 設定'!$B$2)),"🏠 回港後"))</f>
        <v/>
      </c>
    </row>
    <row r="116">
      <c r="A116" s="6" t="n"/>
      <c r="K116" s="6" t="n"/>
      <c r="M116" s="6" t="n"/>
      <c r="T116" s="33" t="n"/>
      <c r="U116" s="34" t="n"/>
      <c r="V116" s="29" t="n"/>
      <c r="W116" s="27">
        <f>IF(K116="","",IF(ISNUMBER(K116),K116-2,IFERROR(DATEVALUE(K116)-2,"")))</f>
        <v/>
      </c>
      <c r="X116" s="29" t="n"/>
      <c r="Y116" s="27">
        <f>IF(M116="","",IF(ISNUMBER(M116),M116+2,IFERROR(DATEVALUE(M116)+2,"")))</f>
        <v/>
      </c>
      <c r="Z116" s="29" t="n"/>
      <c r="AA116" s="29" t="n"/>
      <c r="AB116" s="29" t="n"/>
      <c r="AC116" s="29" t="n"/>
      <c r="AD116" s="30">
        <f>IF(OR(B116="",C116=""),"",HYPERLINK("https://wa.me/"&amp;IF(LEN(REGEXREPLACE(""&amp;C116,"[^0-9]",""))=8,"852"&amp;REGEXREPLACE(""&amp;C116,"[^0-9]",""),REGEXREPLACE(""&amp;C116,"[^0-9]",""))&amp;"?text="&amp;SUBSTITUTE(SUBSTITUTE(SUBSTITUTE(SUBSTITUTE(SUBSTITUTE(SUBSTITUTE(SUBSTITUTE('⚙️ 設定'!$B$5,"{N}",ENCODEURL(B116)),"{D}",ENCODEURL(I116)),"{K}",ENCODEURL(IFERROR(TEXT(K116,"d/m"),IFERROR(TEXT(DATEVALUE(K116),"d/m"),"—")))),"{M}",ENCODEURL(IFERROR(TEXT(M116,"d/m"),IFERROR(TEXT(DATEVALUE(M116),"d/m"),"—")))),"{P}",ENCODEURL(IFERROR(TEXT(T116,"#,##0"),"—"))),"{Y}",ENCODEURL('⚙️ 設定'!$B$3)),"{S}",ENCODEURL('⚙️ 設定'!$B$2)),"💰 追保費"))</f>
        <v/>
      </c>
      <c r="AE116" s="31">
        <f>IF(OR(B116="",C116=""),"",HYPERLINK("https://wa.me/"&amp;IF(LEN(REGEXREPLACE(""&amp;C116,"[^0-9]",""))=8,"852"&amp;REGEXREPLACE(""&amp;C116,"[^0-9]",""),REGEXREPLACE(""&amp;C116,"[^0-9]",""))&amp;"?text="&amp;SUBSTITUTE(SUBSTITUTE(SUBSTITUTE(SUBSTITUTE(SUBSTITUTE(SUBSTITUTE(SUBSTITUTE('⚙️ 設定'!$B$7,"{N}",ENCODEURL(B116)),"{D}",ENCODEURL(I116)),"{K}",ENCODEURL(IFERROR(TEXT(K116,"d/m"),IFERROR(TEXT(DATEVALUE(K116),"d/m"),"—")))),"{M}",ENCODEURL(IFERROR(TEXT(M116,"d/m"),IFERROR(TEXT(DATEVALUE(M116),"d/m"),"—")))),"{P}",ENCODEURL(IFERROR(TEXT(T116,"#,##0"),"—"))),"{Y}",ENCODEURL('⚙️ 設定'!$B$3)),"{S}",ENCODEURL('⚙️ 設定'!$B$2)),"✈️ 出發前"))</f>
        <v/>
      </c>
      <c r="AF116" s="32">
        <f>IF(OR(B116="",C116=""),"",HYPERLINK("https://wa.me/"&amp;IF(LEN(REGEXREPLACE(""&amp;C116,"[^0-9]",""))=8,"852"&amp;REGEXREPLACE(""&amp;C116,"[^0-9]",""),REGEXREPLACE(""&amp;C116,"[^0-9]",""))&amp;"?text="&amp;SUBSTITUTE(SUBSTITUTE(SUBSTITUTE(SUBSTITUTE(SUBSTITUTE(SUBSTITUTE(SUBSTITUTE('⚙️ 設定'!$B$9,"{N}",ENCODEURL(B116)),"{D}",ENCODEURL(I116)),"{K}",ENCODEURL(IFERROR(TEXT(K116,"d/m"),IFERROR(TEXT(DATEVALUE(K116),"d/m"),"—")))),"{M}",ENCODEURL(IFERROR(TEXT(M116,"d/m"),IFERROR(TEXT(DATEVALUE(M116),"d/m"),"—")))),"{P}",ENCODEURL(IFERROR(TEXT(T116,"#,##0"),"—"))),"{Y}",ENCODEURL('⚙️ 設定'!$B$3)),"{S}",ENCODEURL('⚙️ 設定'!$B$2)),"🏠 回港後"))</f>
        <v/>
      </c>
    </row>
    <row r="117">
      <c r="A117" s="6" t="n"/>
      <c r="K117" s="6" t="n"/>
      <c r="M117" s="6" t="n"/>
      <c r="T117" s="33" t="n"/>
      <c r="U117" s="34" t="n"/>
      <c r="V117" s="29" t="n"/>
      <c r="W117" s="27">
        <f>IF(K117="","",IF(ISNUMBER(K117),K117-2,IFERROR(DATEVALUE(K117)-2,"")))</f>
        <v/>
      </c>
      <c r="X117" s="29" t="n"/>
      <c r="Y117" s="27">
        <f>IF(M117="","",IF(ISNUMBER(M117),M117+2,IFERROR(DATEVALUE(M117)+2,"")))</f>
        <v/>
      </c>
      <c r="Z117" s="29" t="n"/>
      <c r="AA117" s="29" t="n"/>
      <c r="AB117" s="29" t="n"/>
      <c r="AC117" s="29" t="n"/>
      <c r="AD117" s="30">
        <f>IF(OR(B117="",C117=""),"",HYPERLINK("https://wa.me/"&amp;IF(LEN(REGEXREPLACE(""&amp;C117,"[^0-9]",""))=8,"852"&amp;REGEXREPLACE(""&amp;C117,"[^0-9]",""),REGEXREPLACE(""&amp;C117,"[^0-9]",""))&amp;"?text="&amp;SUBSTITUTE(SUBSTITUTE(SUBSTITUTE(SUBSTITUTE(SUBSTITUTE(SUBSTITUTE(SUBSTITUTE('⚙️ 設定'!$B$5,"{N}",ENCODEURL(B117)),"{D}",ENCODEURL(I117)),"{K}",ENCODEURL(IFERROR(TEXT(K117,"d/m"),IFERROR(TEXT(DATEVALUE(K117),"d/m"),"—")))),"{M}",ENCODEURL(IFERROR(TEXT(M117,"d/m"),IFERROR(TEXT(DATEVALUE(M117),"d/m"),"—")))),"{P}",ENCODEURL(IFERROR(TEXT(T117,"#,##0"),"—"))),"{Y}",ENCODEURL('⚙️ 設定'!$B$3)),"{S}",ENCODEURL('⚙️ 設定'!$B$2)),"💰 追保費"))</f>
        <v/>
      </c>
      <c r="AE117" s="31">
        <f>IF(OR(B117="",C117=""),"",HYPERLINK("https://wa.me/"&amp;IF(LEN(REGEXREPLACE(""&amp;C117,"[^0-9]",""))=8,"852"&amp;REGEXREPLACE(""&amp;C117,"[^0-9]",""),REGEXREPLACE(""&amp;C117,"[^0-9]",""))&amp;"?text="&amp;SUBSTITUTE(SUBSTITUTE(SUBSTITUTE(SUBSTITUTE(SUBSTITUTE(SUBSTITUTE(SUBSTITUTE('⚙️ 設定'!$B$7,"{N}",ENCODEURL(B117)),"{D}",ENCODEURL(I117)),"{K}",ENCODEURL(IFERROR(TEXT(K117,"d/m"),IFERROR(TEXT(DATEVALUE(K117),"d/m"),"—")))),"{M}",ENCODEURL(IFERROR(TEXT(M117,"d/m"),IFERROR(TEXT(DATEVALUE(M117),"d/m"),"—")))),"{P}",ENCODEURL(IFERROR(TEXT(T117,"#,##0"),"—"))),"{Y}",ENCODEURL('⚙️ 設定'!$B$3)),"{S}",ENCODEURL('⚙️ 設定'!$B$2)),"✈️ 出發前"))</f>
        <v/>
      </c>
      <c r="AF117" s="32">
        <f>IF(OR(B117="",C117=""),"",HYPERLINK("https://wa.me/"&amp;IF(LEN(REGEXREPLACE(""&amp;C117,"[^0-9]",""))=8,"852"&amp;REGEXREPLACE(""&amp;C117,"[^0-9]",""),REGEXREPLACE(""&amp;C117,"[^0-9]",""))&amp;"?text="&amp;SUBSTITUTE(SUBSTITUTE(SUBSTITUTE(SUBSTITUTE(SUBSTITUTE(SUBSTITUTE(SUBSTITUTE('⚙️ 設定'!$B$9,"{N}",ENCODEURL(B117)),"{D}",ENCODEURL(I117)),"{K}",ENCODEURL(IFERROR(TEXT(K117,"d/m"),IFERROR(TEXT(DATEVALUE(K117),"d/m"),"—")))),"{M}",ENCODEURL(IFERROR(TEXT(M117,"d/m"),IFERROR(TEXT(DATEVALUE(M117),"d/m"),"—")))),"{P}",ENCODEURL(IFERROR(TEXT(T117,"#,##0"),"—"))),"{Y}",ENCODEURL('⚙️ 設定'!$B$3)),"{S}",ENCODEURL('⚙️ 設定'!$B$2)),"🏠 回港後"))</f>
        <v/>
      </c>
    </row>
    <row r="118">
      <c r="A118" s="6" t="n"/>
      <c r="K118" s="6" t="n"/>
      <c r="M118" s="6" t="n"/>
      <c r="T118" s="33" t="n"/>
      <c r="U118" s="34" t="n"/>
      <c r="V118" s="29" t="n"/>
      <c r="W118" s="27">
        <f>IF(K118="","",IF(ISNUMBER(K118),K118-2,IFERROR(DATEVALUE(K118)-2,"")))</f>
        <v/>
      </c>
      <c r="X118" s="29" t="n"/>
      <c r="Y118" s="27">
        <f>IF(M118="","",IF(ISNUMBER(M118),M118+2,IFERROR(DATEVALUE(M118)+2,"")))</f>
        <v/>
      </c>
      <c r="Z118" s="29" t="n"/>
      <c r="AA118" s="29" t="n"/>
      <c r="AB118" s="29" t="n"/>
      <c r="AC118" s="29" t="n"/>
      <c r="AD118" s="30">
        <f>IF(OR(B118="",C118=""),"",HYPERLINK("https://wa.me/"&amp;IF(LEN(REGEXREPLACE(""&amp;C118,"[^0-9]",""))=8,"852"&amp;REGEXREPLACE(""&amp;C118,"[^0-9]",""),REGEXREPLACE(""&amp;C118,"[^0-9]",""))&amp;"?text="&amp;SUBSTITUTE(SUBSTITUTE(SUBSTITUTE(SUBSTITUTE(SUBSTITUTE(SUBSTITUTE(SUBSTITUTE('⚙️ 設定'!$B$5,"{N}",ENCODEURL(B118)),"{D}",ENCODEURL(I118)),"{K}",ENCODEURL(IFERROR(TEXT(K118,"d/m"),IFERROR(TEXT(DATEVALUE(K118),"d/m"),"—")))),"{M}",ENCODEURL(IFERROR(TEXT(M118,"d/m"),IFERROR(TEXT(DATEVALUE(M118),"d/m"),"—")))),"{P}",ENCODEURL(IFERROR(TEXT(T118,"#,##0"),"—"))),"{Y}",ENCODEURL('⚙️ 設定'!$B$3)),"{S}",ENCODEURL('⚙️ 設定'!$B$2)),"💰 追保費"))</f>
        <v/>
      </c>
      <c r="AE118" s="31">
        <f>IF(OR(B118="",C118=""),"",HYPERLINK("https://wa.me/"&amp;IF(LEN(REGEXREPLACE(""&amp;C118,"[^0-9]",""))=8,"852"&amp;REGEXREPLACE(""&amp;C118,"[^0-9]",""),REGEXREPLACE(""&amp;C118,"[^0-9]",""))&amp;"?text="&amp;SUBSTITUTE(SUBSTITUTE(SUBSTITUTE(SUBSTITUTE(SUBSTITUTE(SUBSTITUTE(SUBSTITUTE('⚙️ 設定'!$B$7,"{N}",ENCODEURL(B118)),"{D}",ENCODEURL(I118)),"{K}",ENCODEURL(IFERROR(TEXT(K118,"d/m"),IFERROR(TEXT(DATEVALUE(K118),"d/m"),"—")))),"{M}",ENCODEURL(IFERROR(TEXT(M118,"d/m"),IFERROR(TEXT(DATEVALUE(M118),"d/m"),"—")))),"{P}",ENCODEURL(IFERROR(TEXT(T118,"#,##0"),"—"))),"{Y}",ENCODEURL('⚙️ 設定'!$B$3)),"{S}",ENCODEURL('⚙️ 設定'!$B$2)),"✈️ 出發前"))</f>
        <v/>
      </c>
      <c r="AF118" s="32">
        <f>IF(OR(B118="",C118=""),"",HYPERLINK("https://wa.me/"&amp;IF(LEN(REGEXREPLACE(""&amp;C118,"[^0-9]",""))=8,"852"&amp;REGEXREPLACE(""&amp;C118,"[^0-9]",""),REGEXREPLACE(""&amp;C118,"[^0-9]",""))&amp;"?text="&amp;SUBSTITUTE(SUBSTITUTE(SUBSTITUTE(SUBSTITUTE(SUBSTITUTE(SUBSTITUTE(SUBSTITUTE('⚙️ 設定'!$B$9,"{N}",ENCODEURL(B118)),"{D}",ENCODEURL(I118)),"{K}",ENCODEURL(IFERROR(TEXT(K118,"d/m"),IFERROR(TEXT(DATEVALUE(K118),"d/m"),"—")))),"{M}",ENCODEURL(IFERROR(TEXT(M118,"d/m"),IFERROR(TEXT(DATEVALUE(M118),"d/m"),"—")))),"{P}",ENCODEURL(IFERROR(TEXT(T118,"#,##0"),"—"))),"{Y}",ENCODEURL('⚙️ 設定'!$B$3)),"{S}",ENCODEURL('⚙️ 設定'!$B$2)),"🏠 回港後"))</f>
        <v/>
      </c>
    </row>
    <row r="119">
      <c r="A119" s="6" t="n"/>
      <c r="K119" s="6" t="n"/>
      <c r="M119" s="6" t="n"/>
      <c r="T119" s="33" t="n"/>
      <c r="U119" s="34" t="n"/>
      <c r="V119" s="29" t="n"/>
      <c r="W119" s="27">
        <f>IF(K119="","",IF(ISNUMBER(K119),K119-2,IFERROR(DATEVALUE(K119)-2,"")))</f>
        <v/>
      </c>
      <c r="X119" s="29" t="n"/>
      <c r="Y119" s="27">
        <f>IF(M119="","",IF(ISNUMBER(M119),M119+2,IFERROR(DATEVALUE(M119)+2,"")))</f>
        <v/>
      </c>
      <c r="Z119" s="29" t="n"/>
      <c r="AA119" s="29" t="n"/>
      <c r="AB119" s="29" t="n"/>
      <c r="AC119" s="29" t="n"/>
      <c r="AD119" s="30">
        <f>IF(OR(B119="",C119=""),"",HYPERLINK("https://wa.me/"&amp;IF(LEN(REGEXREPLACE(""&amp;C119,"[^0-9]",""))=8,"852"&amp;REGEXREPLACE(""&amp;C119,"[^0-9]",""),REGEXREPLACE(""&amp;C119,"[^0-9]",""))&amp;"?text="&amp;SUBSTITUTE(SUBSTITUTE(SUBSTITUTE(SUBSTITUTE(SUBSTITUTE(SUBSTITUTE(SUBSTITUTE('⚙️ 設定'!$B$5,"{N}",ENCODEURL(B119)),"{D}",ENCODEURL(I119)),"{K}",ENCODEURL(IFERROR(TEXT(K119,"d/m"),IFERROR(TEXT(DATEVALUE(K119),"d/m"),"—")))),"{M}",ENCODEURL(IFERROR(TEXT(M119,"d/m"),IFERROR(TEXT(DATEVALUE(M119),"d/m"),"—")))),"{P}",ENCODEURL(IFERROR(TEXT(T119,"#,##0"),"—"))),"{Y}",ENCODEURL('⚙️ 設定'!$B$3)),"{S}",ENCODEURL('⚙️ 設定'!$B$2)),"💰 追保費"))</f>
        <v/>
      </c>
      <c r="AE119" s="31">
        <f>IF(OR(B119="",C119=""),"",HYPERLINK("https://wa.me/"&amp;IF(LEN(REGEXREPLACE(""&amp;C119,"[^0-9]",""))=8,"852"&amp;REGEXREPLACE(""&amp;C119,"[^0-9]",""),REGEXREPLACE(""&amp;C119,"[^0-9]",""))&amp;"?text="&amp;SUBSTITUTE(SUBSTITUTE(SUBSTITUTE(SUBSTITUTE(SUBSTITUTE(SUBSTITUTE(SUBSTITUTE('⚙️ 設定'!$B$7,"{N}",ENCODEURL(B119)),"{D}",ENCODEURL(I119)),"{K}",ENCODEURL(IFERROR(TEXT(K119,"d/m"),IFERROR(TEXT(DATEVALUE(K119),"d/m"),"—")))),"{M}",ENCODEURL(IFERROR(TEXT(M119,"d/m"),IFERROR(TEXT(DATEVALUE(M119),"d/m"),"—")))),"{P}",ENCODEURL(IFERROR(TEXT(T119,"#,##0"),"—"))),"{Y}",ENCODEURL('⚙️ 設定'!$B$3)),"{S}",ENCODEURL('⚙️ 設定'!$B$2)),"✈️ 出發前"))</f>
        <v/>
      </c>
      <c r="AF119" s="32">
        <f>IF(OR(B119="",C119=""),"",HYPERLINK("https://wa.me/"&amp;IF(LEN(REGEXREPLACE(""&amp;C119,"[^0-9]",""))=8,"852"&amp;REGEXREPLACE(""&amp;C119,"[^0-9]",""),REGEXREPLACE(""&amp;C119,"[^0-9]",""))&amp;"?text="&amp;SUBSTITUTE(SUBSTITUTE(SUBSTITUTE(SUBSTITUTE(SUBSTITUTE(SUBSTITUTE(SUBSTITUTE('⚙️ 設定'!$B$9,"{N}",ENCODEURL(B119)),"{D}",ENCODEURL(I119)),"{K}",ENCODEURL(IFERROR(TEXT(K119,"d/m"),IFERROR(TEXT(DATEVALUE(K119),"d/m"),"—")))),"{M}",ENCODEURL(IFERROR(TEXT(M119,"d/m"),IFERROR(TEXT(DATEVALUE(M119),"d/m"),"—")))),"{P}",ENCODEURL(IFERROR(TEXT(T119,"#,##0"),"—"))),"{Y}",ENCODEURL('⚙️ 設定'!$B$3)),"{S}",ENCODEURL('⚙️ 設定'!$B$2)),"🏠 回港後"))</f>
        <v/>
      </c>
    </row>
    <row r="120">
      <c r="A120" s="6" t="n"/>
      <c r="K120" s="6" t="n"/>
      <c r="M120" s="6" t="n"/>
      <c r="T120" s="33" t="n"/>
      <c r="U120" s="34" t="n"/>
      <c r="V120" s="29" t="n"/>
      <c r="W120" s="27">
        <f>IF(K120="","",IF(ISNUMBER(K120),K120-2,IFERROR(DATEVALUE(K120)-2,"")))</f>
        <v/>
      </c>
      <c r="X120" s="29" t="n"/>
      <c r="Y120" s="27">
        <f>IF(M120="","",IF(ISNUMBER(M120),M120+2,IFERROR(DATEVALUE(M120)+2,"")))</f>
        <v/>
      </c>
      <c r="Z120" s="29" t="n"/>
      <c r="AA120" s="29" t="n"/>
      <c r="AB120" s="29" t="n"/>
      <c r="AC120" s="29" t="n"/>
      <c r="AD120" s="30">
        <f>IF(OR(B120="",C120=""),"",HYPERLINK("https://wa.me/"&amp;IF(LEN(REGEXREPLACE(""&amp;C120,"[^0-9]",""))=8,"852"&amp;REGEXREPLACE(""&amp;C120,"[^0-9]",""),REGEXREPLACE(""&amp;C120,"[^0-9]",""))&amp;"?text="&amp;SUBSTITUTE(SUBSTITUTE(SUBSTITUTE(SUBSTITUTE(SUBSTITUTE(SUBSTITUTE(SUBSTITUTE('⚙️ 設定'!$B$5,"{N}",ENCODEURL(B120)),"{D}",ENCODEURL(I120)),"{K}",ENCODEURL(IFERROR(TEXT(K120,"d/m"),IFERROR(TEXT(DATEVALUE(K120),"d/m"),"—")))),"{M}",ENCODEURL(IFERROR(TEXT(M120,"d/m"),IFERROR(TEXT(DATEVALUE(M120),"d/m"),"—")))),"{P}",ENCODEURL(IFERROR(TEXT(T120,"#,##0"),"—"))),"{Y}",ENCODEURL('⚙️ 設定'!$B$3)),"{S}",ENCODEURL('⚙️ 設定'!$B$2)),"💰 追保費"))</f>
        <v/>
      </c>
      <c r="AE120" s="31">
        <f>IF(OR(B120="",C120=""),"",HYPERLINK("https://wa.me/"&amp;IF(LEN(REGEXREPLACE(""&amp;C120,"[^0-9]",""))=8,"852"&amp;REGEXREPLACE(""&amp;C120,"[^0-9]",""),REGEXREPLACE(""&amp;C120,"[^0-9]",""))&amp;"?text="&amp;SUBSTITUTE(SUBSTITUTE(SUBSTITUTE(SUBSTITUTE(SUBSTITUTE(SUBSTITUTE(SUBSTITUTE('⚙️ 設定'!$B$7,"{N}",ENCODEURL(B120)),"{D}",ENCODEURL(I120)),"{K}",ENCODEURL(IFERROR(TEXT(K120,"d/m"),IFERROR(TEXT(DATEVALUE(K120),"d/m"),"—")))),"{M}",ENCODEURL(IFERROR(TEXT(M120,"d/m"),IFERROR(TEXT(DATEVALUE(M120),"d/m"),"—")))),"{P}",ENCODEURL(IFERROR(TEXT(T120,"#,##0"),"—"))),"{Y}",ENCODEURL('⚙️ 設定'!$B$3)),"{S}",ENCODEURL('⚙️ 設定'!$B$2)),"✈️ 出發前"))</f>
        <v/>
      </c>
      <c r="AF120" s="32">
        <f>IF(OR(B120="",C120=""),"",HYPERLINK("https://wa.me/"&amp;IF(LEN(REGEXREPLACE(""&amp;C120,"[^0-9]",""))=8,"852"&amp;REGEXREPLACE(""&amp;C120,"[^0-9]",""),REGEXREPLACE(""&amp;C120,"[^0-9]",""))&amp;"?text="&amp;SUBSTITUTE(SUBSTITUTE(SUBSTITUTE(SUBSTITUTE(SUBSTITUTE(SUBSTITUTE(SUBSTITUTE('⚙️ 設定'!$B$9,"{N}",ENCODEURL(B120)),"{D}",ENCODEURL(I120)),"{K}",ENCODEURL(IFERROR(TEXT(K120,"d/m"),IFERROR(TEXT(DATEVALUE(K120),"d/m"),"—")))),"{M}",ENCODEURL(IFERROR(TEXT(M120,"d/m"),IFERROR(TEXT(DATEVALUE(M120),"d/m"),"—")))),"{P}",ENCODEURL(IFERROR(TEXT(T120,"#,##0"),"—"))),"{Y}",ENCODEURL('⚙️ 設定'!$B$3)),"{S}",ENCODEURL('⚙️ 設定'!$B$2)),"🏠 回港後"))</f>
        <v/>
      </c>
    </row>
    <row r="121">
      <c r="A121" s="6" t="n"/>
      <c r="K121" s="6" t="n"/>
      <c r="M121" s="6" t="n"/>
      <c r="T121" s="33" t="n"/>
      <c r="U121" s="34" t="n"/>
      <c r="V121" s="29" t="n"/>
      <c r="W121" s="27">
        <f>IF(K121="","",IF(ISNUMBER(K121),K121-2,IFERROR(DATEVALUE(K121)-2,"")))</f>
        <v/>
      </c>
      <c r="X121" s="29" t="n"/>
      <c r="Y121" s="27">
        <f>IF(M121="","",IF(ISNUMBER(M121),M121+2,IFERROR(DATEVALUE(M121)+2,"")))</f>
        <v/>
      </c>
      <c r="Z121" s="29" t="n"/>
      <c r="AA121" s="29" t="n"/>
      <c r="AB121" s="29" t="n"/>
      <c r="AC121" s="29" t="n"/>
      <c r="AD121" s="30">
        <f>IF(OR(B121="",C121=""),"",HYPERLINK("https://wa.me/"&amp;IF(LEN(REGEXREPLACE(""&amp;C121,"[^0-9]",""))=8,"852"&amp;REGEXREPLACE(""&amp;C121,"[^0-9]",""),REGEXREPLACE(""&amp;C121,"[^0-9]",""))&amp;"?text="&amp;SUBSTITUTE(SUBSTITUTE(SUBSTITUTE(SUBSTITUTE(SUBSTITUTE(SUBSTITUTE(SUBSTITUTE('⚙️ 設定'!$B$5,"{N}",ENCODEURL(B121)),"{D}",ENCODEURL(I121)),"{K}",ENCODEURL(IFERROR(TEXT(K121,"d/m"),IFERROR(TEXT(DATEVALUE(K121),"d/m"),"—")))),"{M}",ENCODEURL(IFERROR(TEXT(M121,"d/m"),IFERROR(TEXT(DATEVALUE(M121),"d/m"),"—")))),"{P}",ENCODEURL(IFERROR(TEXT(T121,"#,##0"),"—"))),"{Y}",ENCODEURL('⚙️ 設定'!$B$3)),"{S}",ENCODEURL('⚙️ 設定'!$B$2)),"💰 追保費"))</f>
        <v/>
      </c>
      <c r="AE121" s="31">
        <f>IF(OR(B121="",C121=""),"",HYPERLINK("https://wa.me/"&amp;IF(LEN(REGEXREPLACE(""&amp;C121,"[^0-9]",""))=8,"852"&amp;REGEXREPLACE(""&amp;C121,"[^0-9]",""),REGEXREPLACE(""&amp;C121,"[^0-9]",""))&amp;"?text="&amp;SUBSTITUTE(SUBSTITUTE(SUBSTITUTE(SUBSTITUTE(SUBSTITUTE(SUBSTITUTE(SUBSTITUTE('⚙️ 設定'!$B$7,"{N}",ENCODEURL(B121)),"{D}",ENCODEURL(I121)),"{K}",ENCODEURL(IFERROR(TEXT(K121,"d/m"),IFERROR(TEXT(DATEVALUE(K121),"d/m"),"—")))),"{M}",ENCODEURL(IFERROR(TEXT(M121,"d/m"),IFERROR(TEXT(DATEVALUE(M121),"d/m"),"—")))),"{P}",ENCODEURL(IFERROR(TEXT(T121,"#,##0"),"—"))),"{Y}",ENCODEURL('⚙️ 設定'!$B$3)),"{S}",ENCODEURL('⚙️ 設定'!$B$2)),"✈️ 出發前"))</f>
        <v/>
      </c>
      <c r="AF121" s="32">
        <f>IF(OR(B121="",C121=""),"",HYPERLINK("https://wa.me/"&amp;IF(LEN(REGEXREPLACE(""&amp;C121,"[^0-9]",""))=8,"852"&amp;REGEXREPLACE(""&amp;C121,"[^0-9]",""),REGEXREPLACE(""&amp;C121,"[^0-9]",""))&amp;"?text="&amp;SUBSTITUTE(SUBSTITUTE(SUBSTITUTE(SUBSTITUTE(SUBSTITUTE(SUBSTITUTE(SUBSTITUTE('⚙️ 設定'!$B$9,"{N}",ENCODEURL(B121)),"{D}",ENCODEURL(I121)),"{K}",ENCODEURL(IFERROR(TEXT(K121,"d/m"),IFERROR(TEXT(DATEVALUE(K121),"d/m"),"—")))),"{M}",ENCODEURL(IFERROR(TEXT(M121,"d/m"),IFERROR(TEXT(DATEVALUE(M121),"d/m"),"—")))),"{P}",ENCODEURL(IFERROR(TEXT(T121,"#,##0"),"—"))),"{Y}",ENCODEURL('⚙️ 設定'!$B$3)),"{S}",ENCODEURL('⚙️ 設定'!$B$2)),"🏠 回港後"))</f>
        <v/>
      </c>
    </row>
    <row r="122">
      <c r="A122" s="6" t="n"/>
      <c r="K122" s="6" t="n"/>
      <c r="M122" s="6" t="n"/>
      <c r="T122" s="33" t="n"/>
      <c r="U122" s="34" t="n"/>
      <c r="V122" s="29" t="n"/>
      <c r="W122" s="27">
        <f>IF(K122="","",IF(ISNUMBER(K122),K122-2,IFERROR(DATEVALUE(K122)-2,"")))</f>
        <v/>
      </c>
      <c r="X122" s="29" t="n"/>
      <c r="Y122" s="27">
        <f>IF(M122="","",IF(ISNUMBER(M122),M122+2,IFERROR(DATEVALUE(M122)+2,"")))</f>
        <v/>
      </c>
      <c r="Z122" s="29" t="n"/>
      <c r="AA122" s="29" t="n"/>
      <c r="AB122" s="29" t="n"/>
      <c r="AC122" s="29" t="n"/>
      <c r="AD122" s="30">
        <f>IF(OR(B122="",C122=""),"",HYPERLINK("https://wa.me/"&amp;IF(LEN(REGEXREPLACE(""&amp;C122,"[^0-9]",""))=8,"852"&amp;REGEXREPLACE(""&amp;C122,"[^0-9]",""),REGEXREPLACE(""&amp;C122,"[^0-9]",""))&amp;"?text="&amp;SUBSTITUTE(SUBSTITUTE(SUBSTITUTE(SUBSTITUTE(SUBSTITUTE(SUBSTITUTE(SUBSTITUTE('⚙️ 設定'!$B$5,"{N}",ENCODEURL(B122)),"{D}",ENCODEURL(I122)),"{K}",ENCODEURL(IFERROR(TEXT(K122,"d/m"),IFERROR(TEXT(DATEVALUE(K122),"d/m"),"—")))),"{M}",ENCODEURL(IFERROR(TEXT(M122,"d/m"),IFERROR(TEXT(DATEVALUE(M122),"d/m"),"—")))),"{P}",ENCODEURL(IFERROR(TEXT(T122,"#,##0"),"—"))),"{Y}",ENCODEURL('⚙️ 設定'!$B$3)),"{S}",ENCODEURL('⚙️ 設定'!$B$2)),"💰 追保費"))</f>
        <v/>
      </c>
      <c r="AE122" s="31">
        <f>IF(OR(B122="",C122=""),"",HYPERLINK("https://wa.me/"&amp;IF(LEN(REGEXREPLACE(""&amp;C122,"[^0-9]",""))=8,"852"&amp;REGEXREPLACE(""&amp;C122,"[^0-9]",""),REGEXREPLACE(""&amp;C122,"[^0-9]",""))&amp;"?text="&amp;SUBSTITUTE(SUBSTITUTE(SUBSTITUTE(SUBSTITUTE(SUBSTITUTE(SUBSTITUTE(SUBSTITUTE('⚙️ 設定'!$B$7,"{N}",ENCODEURL(B122)),"{D}",ENCODEURL(I122)),"{K}",ENCODEURL(IFERROR(TEXT(K122,"d/m"),IFERROR(TEXT(DATEVALUE(K122),"d/m"),"—")))),"{M}",ENCODEURL(IFERROR(TEXT(M122,"d/m"),IFERROR(TEXT(DATEVALUE(M122),"d/m"),"—")))),"{P}",ENCODEURL(IFERROR(TEXT(T122,"#,##0"),"—"))),"{Y}",ENCODEURL('⚙️ 設定'!$B$3)),"{S}",ENCODEURL('⚙️ 設定'!$B$2)),"✈️ 出發前"))</f>
        <v/>
      </c>
      <c r="AF122" s="32">
        <f>IF(OR(B122="",C122=""),"",HYPERLINK("https://wa.me/"&amp;IF(LEN(REGEXREPLACE(""&amp;C122,"[^0-9]",""))=8,"852"&amp;REGEXREPLACE(""&amp;C122,"[^0-9]",""),REGEXREPLACE(""&amp;C122,"[^0-9]",""))&amp;"?text="&amp;SUBSTITUTE(SUBSTITUTE(SUBSTITUTE(SUBSTITUTE(SUBSTITUTE(SUBSTITUTE(SUBSTITUTE('⚙️ 設定'!$B$9,"{N}",ENCODEURL(B122)),"{D}",ENCODEURL(I122)),"{K}",ENCODEURL(IFERROR(TEXT(K122,"d/m"),IFERROR(TEXT(DATEVALUE(K122),"d/m"),"—")))),"{M}",ENCODEURL(IFERROR(TEXT(M122,"d/m"),IFERROR(TEXT(DATEVALUE(M122),"d/m"),"—")))),"{P}",ENCODEURL(IFERROR(TEXT(T122,"#,##0"),"—"))),"{Y}",ENCODEURL('⚙️ 設定'!$B$3)),"{S}",ENCODEURL('⚙️ 設定'!$B$2)),"🏠 回港後"))</f>
        <v/>
      </c>
    </row>
    <row r="123">
      <c r="A123" s="6" t="n"/>
      <c r="K123" s="6" t="n"/>
      <c r="M123" s="6" t="n"/>
      <c r="T123" s="33" t="n"/>
      <c r="U123" s="34" t="n"/>
      <c r="V123" s="29" t="n"/>
      <c r="W123" s="27">
        <f>IF(K123="","",IF(ISNUMBER(K123),K123-2,IFERROR(DATEVALUE(K123)-2,"")))</f>
        <v/>
      </c>
      <c r="X123" s="29" t="n"/>
      <c r="Y123" s="27">
        <f>IF(M123="","",IF(ISNUMBER(M123),M123+2,IFERROR(DATEVALUE(M123)+2,"")))</f>
        <v/>
      </c>
      <c r="Z123" s="29" t="n"/>
      <c r="AA123" s="29" t="n"/>
      <c r="AB123" s="29" t="n"/>
      <c r="AC123" s="29" t="n"/>
      <c r="AD123" s="30">
        <f>IF(OR(B123="",C123=""),"",HYPERLINK("https://wa.me/"&amp;IF(LEN(REGEXREPLACE(""&amp;C123,"[^0-9]",""))=8,"852"&amp;REGEXREPLACE(""&amp;C123,"[^0-9]",""),REGEXREPLACE(""&amp;C123,"[^0-9]",""))&amp;"?text="&amp;SUBSTITUTE(SUBSTITUTE(SUBSTITUTE(SUBSTITUTE(SUBSTITUTE(SUBSTITUTE(SUBSTITUTE('⚙️ 設定'!$B$5,"{N}",ENCODEURL(B123)),"{D}",ENCODEURL(I123)),"{K}",ENCODEURL(IFERROR(TEXT(K123,"d/m"),IFERROR(TEXT(DATEVALUE(K123),"d/m"),"—")))),"{M}",ENCODEURL(IFERROR(TEXT(M123,"d/m"),IFERROR(TEXT(DATEVALUE(M123),"d/m"),"—")))),"{P}",ENCODEURL(IFERROR(TEXT(T123,"#,##0"),"—"))),"{Y}",ENCODEURL('⚙️ 設定'!$B$3)),"{S}",ENCODEURL('⚙️ 設定'!$B$2)),"💰 追保費"))</f>
        <v/>
      </c>
      <c r="AE123" s="31">
        <f>IF(OR(B123="",C123=""),"",HYPERLINK("https://wa.me/"&amp;IF(LEN(REGEXREPLACE(""&amp;C123,"[^0-9]",""))=8,"852"&amp;REGEXREPLACE(""&amp;C123,"[^0-9]",""),REGEXREPLACE(""&amp;C123,"[^0-9]",""))&amp;"?text="&amp;SUBSTITUTE(SUBSTITUTE(SUBSTITUTE(SUBSTITUTE(SUBSTITUTE(SUBSTITUTE(SUBSTITUTE('⚙️ 設定'!$B$7,"{N}",ENCODEURL(B123)),"{D}",ENCODEURL(I123)),"{K}",ENCODEURL(IFERROR(TEXT(K123,"d/m"),IFERROR(TEXT(DATEVALUE(K123),"d/m"),"—")))),"{M}",ENCODEURL(IFERROR(TEXT(M123,"d/m"),IFERROR(TEXT(DATEVALUE(M123),"d/m"),"—")))),"{P}",ENCODEURL(IFERROR(TEXT(T123,"#,##0"),"—"))),"{Y}",ENCODEURL('⚙️ 設定'!$B$3)),"{S}",ENCODEURL('⚙️ 設定'!$B$2)),"✈️ 出發前"))</f>
        <v/>
      </c>
      <c r="AF123" s="32">
        <f>IF(OR(B123="",C123=""),"",HYPERLINK("https://wa.me/"&amp;IF(LEN(REGEXREPLACE(""&amp;C123,"[^0-9]",""))=8,"852"&amp;REGEXREPLACE(""&amp;C123,"[^0-9]",""),REGEXREPLACE(""&amp;C123,"[^0-9]",""))&amp;"?text="&amp;SUBSTITUTE(SUBSTITUTE(SUBSTITUTE(SUBSTITUTE(SUBSTITUTE(SUBSTITUTE(SUBSTITUTE('⚙️ 設定'!$B$9,"{N}",ENCODEURL(B123)),"{D}",ENCODEURL(I123)),"{K}",ENCODEURL(IFERROR(TEXT(K123,"d/m"),IFERROR(TEXT(DATEVALUE(K123),"d/m"),"—")))),"{M}",ENCODEURL(IFERROR(TEXT(M123,"d/m"),IFERROR(TEXT(DATEVALUE(M123),"d/m"),"—")))),"{P}",ENCODEURL(IFERROR(TEXT(T123,"#,##0"),"—"))),"{Y}",ENCODEURL('⚙️ 設定'!$B$3)),"{S}",ENCODEURL('⚙️ 設定'!$B$2)),"🏠 回港後"))</f>
        <v/>
      </c>
    </row>
    <row r="124">
      <c r="A124" s="6" t="n"/>
      <c r="K124" s="6" t="n"/>
      <c r="M124" s="6" t="n"/>
      <c r="T124" s="33" t="n"/>
      <c r="U124" s="34" t="n"/>
      <c r="V124" s="29" t="n"/>
      <c r="W124" s="27">
        <f>IF(K124="","",IF(ISNUMBER(K124),K124-2,IFERROR(DATEVALUE(K124)-2,"")))</f>
        <v/>
      </c>
      <c r="X124" s="29" t="n"/>
      <c r="Y124" s="27">
        <f>IF(M124="","",IF(ISNUMBER(M124),M124+2,IFERROR(DATEVALUE(M124)+2,"")))</f>
        <v/>
      </c>
      <c r="Z124" s="29" t="n"/>
      <c r="AA124" s="29" t="n"/>
      <c r="AB124" s="29" t="n"/>
      <c r="AC124" s="29" t="n"/>
      <c r="AD124" s="30">
        <f>IF(OR(B124="",C124=""),"",HYPERLINK("https://wa.me/"&amp;IF(LEN(REGEXREPLACE(""&amp;C124,"[^0-9]",""))=8,"852"&amp;REGEXREPLACE(""&amp;C124,"[^0-9]",""),REGEXREPLACE(""&amp;C124,"[^0-9]",""))&amp;"?text="&amp;SUBSTITUTE(SUBSTITUTE(SUBSTITUTE(SUBSTITUTE(SUBSTITUTE(SUBSTITUTE(SUBSTITUTE('⚙️ 設定'!$B$5,"{N}",ENCODEURL(B124)),"{D}",ENCODEURL(I124)),"{K}",ENCODEURL(IFERROR(TEXT(K124,"d/m"),IFERROR(TEXT(DATEVALUE(K124),"d/m"),"—")))),"{M}",ENCODEURL(IFERROR(TEXT(M124,"d/m"),IFERROR(TEXT(DATEVALUE(M124),"d/m"),"—")))),"{P}",ENCODEURL(IFERROR(TEXT(T124,"#,##0"),"—"))),"{Y}",ENCODEURL('⚙️ 設定'!$B$3)),"{S}",ENCODEURL('⚙️ 設定'!$B$2)),"💰 追保費"))</f>
        <v/>
      </c>
      <c r="AE124" s="31">
        <f>IF(OR(B124="",C124=""),"",HYPERLINK("https://wa.me/"&amp;IF(LEN(REGEXREPLACE(""&amp;C124,"[^0-9]",""))=8,"852"&amp;REGEXREPLACE(""&amp;C124,"[^0-9]",""),REGEXREPLACE(""&amp;C124,"[^0-9]",""))&amp;"?text="&amp;SUBSTITUTE(SUBSTITUTE(SUBSTITUTE(SUBSTITUTE(SUBSTITUTE(SUBSTITUTE(SUBSTITUTE('⚙️ 設定'!$B$7,"{N}",ENCODEURL(B124)),"{D}",ENCODEURL(I124)),"{K}",ENCODEURL(IFERROR(TEXT(K124,"d/m"),IFERROR(TEXT(DATEVALUE(K124),"d/m"),"—")))),"{M}",ENCODEURL(IFERROR(TEXT(M124,"d/m"),IFERROR(TEXT(DATEVALUE(M124),"d/m"),"—")))),"{P}",ENCODEURL(IFERROR(TEXT(T124,"#,##0"),"—"))),"{Y}",ENCODEURL('⚙️ 設定'!$B$3)),"{S}",ENCODEURL('⚙️ 設定'!$B$2)),"✈️ 出發前"))</f>
        <v/>
      </c>
      <c r="AF124" s="32">
        <f>IF(OR(B124="",C124=""),"",HYPERLINK("https://wa.me/"&amp;IF(LEN(REGEXREPLACE(""&amp;C124,"[^0-9]",""))=8,"852"&amp;REGEXREPLACE(""&amp;C124,"[^0-9]",""),REGEXREPLACE(""&amp;C124,"[^0-9]",""))&amp;"?text="&amp;SUBSTITUTE(SUBSTITUTE(SUBSTITUTE(SUBSTITUTE(SUBSTITUTE(SUBSTITUTE(SUBSTITUTE('⚙️ 設定'!$B$9,"{N}",ENCODEURL(B124)),"{D}",ENCODEURL(I124)),"{K}",ENCODEURL(IFERROR(TEXT(K124,"d/m"),IFERROR(TEXT(DATEVALUE(K124),"d/m"),"—")))),"{M}",ENCODEURL(IFERROR(TEXT(M124,"d/m"),IFERROR(TEXT(DATEVALUE(M124),"d/m"),"—")))),"{P}",ENCODEURL(IFERROR(TEXT(T124,"#,##0"),"—"))),"{Y}",ENCODEURL('⚙️ 設定'!$B$3)),"{S}",ENCODEURL('⚙️ 設定'!$B$2)),"🏠 回港後"))</f>
        <v/>
      </c>
    </row>
    <row r="125">
      <c r="A125" s="6" t="n"/>
      <c r="K125" s="6" t="n"/>
      <c r="M125" s="6" t="n"/>
      <c r="T125" s="33" t="n"/>
      <c r="U125" s="34" t="n"/>
      <c r="V125" s="29" t="n"/>
      <c r="W125" s="27">
        <f>IF(K125="","",IF(ISNUMBER(K125),K125-2,IFERROR(DATEVALUE(K125)-2,"")))</f>
        <v/>
      </c>
      <c r="X125" s="29" t="n"/>
      <c r="Y125" s="27">
        <f>IF(M125="","",IF(ISNUMBER(M125),M125+2,IFERROR(DATEVALUE(M125)+2,"")))</f>
        <v/>
      </c>
      <c r="Z125" s="29" t="n"/>
      <c r="AA125" s="29" t="n"/>
      <c r="AB125" s="29" t="n"/>
      <c r="AC125" s="29" t="n"/>
      <c r="AD125" s="30">
        <f>IF(OR(B125="",C125=""),"",HYPERLINK("https://wa.me/"&amp;IF(LEN(REGEXREPLACE(""&amp;C125,"[^0-9]",""))=8,"852"&amp;REGEXREPLACE(""&amp;C125,"[^0-9]",""),REGEXREPLACE(""&amp;C125,"[^0-9]",""))&amp;"?text="&amp;SUBSTITUTE(SUBSTITUTE(SUBSTITUTE(SUBSTITUTE(SUBSTITUTE(SUBSTITUTE(SUBSTITUTE('⚙️ 設定'!$B$5,"{N}",ENCODEURL(B125)),"{D}",ENCODEURL(I125)),"{K}",ENCODEURL(IFERROR(TEXT(K125,"d/m"),IFERROR(TEXT(DATEVALUE(K125),"d/m"),"—")))),"{M}",ENCODEURL(IFERROR(TEXT(M125,"d/m"),IFERROR(TEXT(DATEVALUE(M125),"d/m"),"—")))),"{P}",ENCODEURL(IFERROR(TEXT(T125,"#,##0"),"—"))),"{Y}",ENCODEURL('⚙️ 設定'!$B$3)),"{S}",ENCODEURL('⚙️ 設定'!$B$2)),"💰 追保費"))</f>
        <v/>
      </c>
      <c r="AE125" s="31">
        <f>IF(OR(B125="",C125=""),"",HYPERLINK("https://wa.me/"&amp;IF(LEN(REGEXREPLACE(""&amp;C125,"[^0-9]",""))=8,"852"&amp;REGEXREPLACE(""&amp;C125,"[^0-9]",""),REGEXREPLACE(""&amp;C125,"[^0-9]",""))&amp;"?text="&amp;SUBSTITUTE(SUBSTITUTE(SUBSTITUTE(SUBSTITUTE(SUBSTITUTE(SUBSTITUTE(SUBSTITUTE('⚙️ 設定'!$B$7,"{N}",ENCODEURL(B125)),"{D}",ENCODEURL(I125)),"{K}",ENCODEURL(IFERROR(TEXT(K125,"d/m"),IFERROR(TEXT(DATEVALUE(K125),"d/m"),"—")))),"{M}",ENCODEURL(IFERROR(TEXT(M125,"d/m"),IFERROR(TEXT(DATEVALUE(M125),"d/m"),"—")))),"{P}",ENCODEURL(IFERROR(TEXT(T125,"#,##0"),"—"))),"{Y}",ENCODEURL('⚙️ 設定'!$B$3)),"{S}",ENCODEURL('⚙️ 設定'!$B$2)),"✈️ 出發前"))</f>
        <v/>
      </c>
      <c r="AF125" s="32">
        <f>IF(OR(B125="",C125=""),"",HYPERLINK("https://wa.me/"&amp;IF(LEN(REGEXREPLACE(""&amp;C125,"[^0-9]",""))=8,"852"&amp;REGEXREPLACE(""&amp;C125,"[^0-9]",""),REGEXREPLACE(""&amp;C125,"[^0-9]",""))&amp;"?text="&amp;SUBSTITUTE(SUBSTITUTE(SUBSTITUTE(SUBSTITUTE(SUBSTITUTE(SUBSTITUTE(SUBSTITUTE('⚙️ 設定'!$B$9,"{N}",ENCODEURL(B125)),"{D}",ENCODEURL(I125)),"{K}",ENCODEURL(IFERROR(TEXT(K125,"d/m"),IFERROR(TEXT(DATEVALUE(K125),"d/m"),"—")))),"{M}",ENCODEURL(IFERROR(TEXT(M125,"d/m"),IFERROR(TEXT(DATEVALUE(M125),"d/m"),"—")))),"{P}",ENCODEURL(IFERROR(TEXT(T125,"#,##0"),"—"))),"{Y}",ENCODEURL('⚙️ 設定'!$B$3)),"{S}",ENCODEURL('⚙️ 設定'!$B$2)),"🏠 回港後"))</f>
        <v/>
      </c>
    </row>
    <row r="126">
      <c r="A126" s="6" t="n"/>
      <c r="K126" s="6" t="n"/>
      <c r="M126" s="6" t="n"/>
      <c r="T126" s="33" t="n"/>
      <c r="U126" s="34" t="n"/>
      <c r="V126" s="29" t="n"/>
      <c r="W126" s="27">
        <f>IF(K126="","",IF(ISNUMBER(K126),K126-2,IFERROR(DATEVALUE(K126)-2,"")))</f>
        <v/>
      </c>
      <c r="X126" s="29" t="n"/>
      <c r="Y126" s="27">
        <f>IF(M126="","",IF(ISNUMBER(M126),M126+2,IFERROR(DATEVALUE(M126)+2,"")))</f>
        <v/>
      </c>
      <c r="Z126" s="29" t="n"/>
      <c r="AA126" s="29" t="n"/>
      <c r="AB126" s="29" t="n"/>
      <c r="AC126" s="29" t="n"/>
      <c r="AD126" s="30">
        <f>IF(OR(B126="",C126=""),"",HYPERLINK("https://wa.me/"&amp;IF(LEN(REGEXREPLACE(""&amp;C126,"[^0-9]",""))=8,"852"&amp;REGEXREPLACE(""&amp;C126,"[^0-9]",""),REGEXREPLACE(""&amp;C126,"[^0-9]",""))&amp;"?text="&amp;SUBSTITUTE(SUBSTITUTE(SUBSTITUTE(SUBSTITUTE(SUBSTITUTE(SUBSTITUTE(SUBSTITUTE('⚙️ 設定'!$B$5,"{N}",ENCODEURL(B126)),"{D}",ENCODEURL(I126)),"{K}",ENCODEURL(IFERROR(TEXT(K126,"d/m"),IFERROR(TEXT(DATEVALUE(K126),"d/m"),"—")))),"{M}",ENCODEURL(IFERROR(TEXT(M126,"d/m"),IFERROR(TEXT(DATEVALUE(M126),"d/m"),"—")))),"{P}",ENCODEURL(IFERROR(TEXT(T126,"#,##0"),"—"))),"{Y}",ENCODEURL('⚙️ 設定'!$B$3)),"{S}",ENCODEURL('⚙️ 設定'!$B$2)),"💰 追保費"))</f>
        <v/>
      </c>
      <c r="AE126" s="31">
        <f>IF(OR(B126="",C126=""),"",HYPERLINK("https://wa.me/"&amp;IF(LEN(REGEXREPLACE(""&amp;C126,"[^0-9]",""))=8,"852"&amp;REGEXREPLACE(""&amp;C126,"[^0-9]",""),REGEXREPLACE(""&amp;C126,"[^0-9]",""))&amp;"?text="&amp;SUBSTITUTE(SUBSTITUTE(SUBSTITUTE(SUBSTITUTE(SUBSTITUTE(SUBSTITUTE(SUBSTITUTE('⚙️ 設定'!$B$7,"{N}",ENCODEURL(B126)),"{D}",ENCODEURL(I126)),"{K}",ENCODEURL(IFERROR(TEXT(K126,"d/m"),IFERROR(TEXT(DATEVALUE(K126),"d/m"),"—")))),"{M}",ENCODEURL(IFERROR(TEXT(M126,"d/m"),IFERROR(TEXT(DATEVALUE(M126),"d/m"),"—")))),"{P}",ENCODEURL(IFERROR(TEXT(T126,"#,##0"),"—"))),"{Y}",ENCODEURL('⚙️ 設定'!$B$3)),"{S}",ENCODEURL('⚙️ 設定'!$B$2)),"✈️ 出發前"))</f>
        <v/>
      </c>
      <c r="AF126" s="32">
        <f>IF(OR(B126="",C126=""),"",HYPERLINK("https://wa.me/"&amp;IF(LEN(REGEXREPLACE(""&amp;C126,"[^0-9]",""))=8,"852"&amp;REGEXREPLACE(""&amp;C126,"[^0-9]",""),REGEXREPLACE(""&amp;C126,"[^0-9]",""))&amp;"?text="&amp;SUBSTITUTE(SUBSTITUTE(SUBSTITUTE(SUBSTITUTE(SUBSTITUTE(SUBSTITUTE(SUBSTITUTE('⚙️ 設定'!$B$9,"{N}",ENCODEURL(B126)),"{D}",ENCODEURL(I126)),"{K}",ENCODEURL(IFERROR(TEXT(K126,"d/m"),IFERROR(TEXT(DATEVALUE(K126),"d/m"),"—")))),"{M}",ENCODEURL(IFERROR(TEXT(M126,"d/m"),IFERROR(TEXT(DATEVALUE(M126),"d/m"),"—")))),"{P}",ENCODEURL(IFERROR(TEXT(T126,"#,##0"),"—"))),"{Y}",ENCODEURL('⚙️ 設定'!$B$3)),"{S}",ENCODEURL('⚙️ 設定'!$B$2)),"🏠 回港後"))</f>
        <v/>
      </c>
    </row>
    <row r="127">
      <c r="A127" s="6" t="n"/>
      <c r="K127" s="6" t="n"/>
      <c r="M127" s="6" t="n"/>
      <c r="T127" s="33" t="n"/>
      <c r="U127" s="34" t="n"/>
      <c r="V127" s="29" t="n"/>
      <c r="W127" s="27">
        <f>IF(K127="","",IF(ISNUMBER(K127),K127-2,IFERROR(DATEVALUE(K127)-2,"")))</f>
        <v/>
      </c>
      <c r="X127" s="29" t="n"/>
      <c r="Y127" s="27">
        <f>IF(M127="","",IF(ISNUMBER(M127),M127+2,IFERROR(DATEVALUE(M127)+2,"")))</f>
        <v/>
      </c>
      <c r="Z127" s="29" t="n"/>
      <c r="AA127" s="29" t="n"/>
      <c r="AB127" s="29" t="n"/>
      <c r="AC127" s="29" t="n"/>
      <c r="AD127" s="30">
        <f>IF(OR(B127="",C127=""),"",HYPERLINK("https://wa.me/"&amp;IF(LEN(REGEXREPLACE(""&amp;C127,"[^0-9]",""))=8,"852"&amp;REGEXREPLACE(""&amp;C127,"[^0-9]",""),REGEXREPLACE(""&amp;C127,"[^0-9]",""))&amp;"?text="&amp;SUBSTITUTE(SUBSTITUTE(SUBSTITUTE(SUBSTITUTE(SUBSTITUTE(SUBSTITUTE(SUBSTITUTE('⚙️ 設定'!$B$5,"{N}",ENCODEURL(B127)),"{D}",ENCODEURL(I127)),"{K}",ENCODEURL(IFERROR(TEXT(K127,"d/m"),IFERROR(TEXT(DATEVALUE(K127),"d/m"),"—")))),"{M}",ENCODEURL(IFERROR(TEXT(M127,"d/m"),IFERROR(TEXT(DATEVALUE(M127),"d/m"),"—")))),"{P}",ENCODEURL(IFERROR(TEXT(T127,"#,##0"),"—"))),"{Y}",ENCODEURL('⚙️ 設定'!$B$3)),"{S}",ENCODEURL('⚙️ 設定'!$B$2)),"💰 追保費"))</f>
        <v/>
      </c>
      <c r="AE127" s="31">
        <f>IF(OR(B127="",C127=""),"",HYPERLINK("https://wa.me/"&amp;IF(LEN(REGEXREPLACE(""&amp;C127,"[^0-9]",""))=8,"852"&amp;REGEXREPLACE(""&amp;C127,"[^0-9]",""),REGEXREPLACE(""&amp;C127,"[^0-9]",""))&amp;"?text="&amp;SUBSTITUTE(SUBSTITUTE(SUBSTITUTE(SUBSTITUTE(SUBSTITUTE(SUBSTITUTE(SUBSTITUTE('⚙️ 設定'!$B$7,"{N}",ENCODEURL(B127)),"{D}",ENCODEURL(I127)),"{K}",ENCODEURL(IFERROR(TEXT(K127,"d/m"),IFERROR(TEXT(DATEVALUE(K127),"d/m"),"—")))),"{M}",ENCODEURL(IFERROR(TEXT(M127,"d/m"),IFERROR(TEXT(DATEVALUE(M127),"d/m"),"—")))),"{P}",ENCODEURL(IFERROR(TEXT(T127,"#,##0"),"—"))),"{Y}",ENCODEURL('⚙️ 設定'!$B$3)),"{S}",ENCODEURL('⚙️ 設定'!$B$2)),"✈️ 出發前"))</f>
        <v/>
      </c>
      <c r="AF127" s="32">
        <f>IF(OR(B127="",C127=""),"",HYPERLINK("https://wa.me/"&amp;IF(LEN(REGEXREPLACE(""&amp;C127,"[^0-9]",""))=8,"852"&amp;REGEXREPLACE(""&amp;C127,"[^0-9]",""),REGEXREPLACE(""&amp;C127,"[^0-9]",""))&amp;"?text="&amp;SUBSTITUTE(SUBSTITUTE(SUBSTITUTE(SUBSTITUTE(SUBSTITUTE(SUBSTITUTE(SUBSTITUTE('⚙️ 設定'!$B$9,"{N}",ENCODEURL(B127)),"{D}",ENCODEURL(I127)),"{K}",ENCODEURL(IFERROR(TEXT(K127,"d/m"),IFERROR(TEXT(DATEVALUE(K127),"d/m"),"—")))),"{M}",ENCODEURL(IFERROR(TEXT(M127,"d/m"),IFERROR(TEXT(DATEVALUE(M127),"d/m"),"—")))),"{P}",ENCODEURL(IFERROR(TEXT(T127,"#,##0"),"—"))),"{Y}",ENCODEURL('⚙️ 設定'!$B$3)),"{S}",ENCODEURL('⚙️ 設定'!$B$2)),"🏠 回港後"))</f>
        <v/>
      </c>
    </row>
    <row r="128">
      <c r="A128" s="6" t="n"/>
      <c r="K128" s="6" t="n"/>
      <c r="M128" s="6" t="n"/>
      <c r="T128" s="33" t="n"/>
      <c r="U128" s="34" t="n"/>
      <c r="V128" s="29" t="n"/>
      <c r="W128" s="27">
        <f>IF(K128="","",IF(ISNUMBER(K128),K128-2,IFERROR(DATEVALUE(K128)-2,"")))</f>
        <v/>
      </c>
      <c r="X128" s="29" t="n"/>
      <c r="Y128" s="27">
        <f>IF(M128="","",IF(ISNUMBER(M128),M128+2,IFERROR(DATEVALUE(M128)+2,"")))</f>
        <v/>
      </c>
      <c r="Z128" s="29" t="n"/>
      <c r="AA128" s="29" t="n"/>
      <c r="AB128" s="29" t="n"/>
      <c r="AC128" s="29" t="n"/>
      <c r="AD128" s="30">
        <f>IF(OR(B128="",C128=""),"",HYPERLINK("https://wa.me/"&amp;IF(LEN(REGEXREPLACE(""&amp;C128,"[^0-9]",""))=8,"852"&amp;REGEXREPLACE(""&amp;C128,"[^0-9]",""),REGEXREPLACE(""&amp;C128,"[^0-9]",""))&amp;"?text="&amp;SUBSTITUTE(SUBSTITUTE(SUBSTITUTE(SUBSTITUTE(SUBSTITUTE(SUBSTITUTE(SUBSTITUTE('⚙️ 設定'!$B$5,"{N}",ENCODEURL(B128)),"{D}",ENCODEURL(I128)),"{K}",ENCODEURL(IFERROR(TEXT(K128,"d/m"),IFERROR(TEXT(DATEVALUE(K128),"d/m"),"—")))),"{M}",ENCODEURL(IFERROR(TEXT(M128,"d/m"),IFERROR(TEXT(DATEVALUE(M128),"d/m"),"—")))),"{P}",ENCODEURL(IFERROR(TEXT(T128,"#,##0"),"—"))),"{Y}",ENCODEURL('⚙️ 設定'!$B$3)),"{S}",ENCODEURL('⚙️ 設定'!$B$2)),"💰 追保費"))</f>
        <v/>
      </c>
      <c r="AE128" s="31">
        <f>IF(OR(B128="",C128=""),"",HYPERLINK("https://wa.me/"&amp;IF(LEN(REGEXREPLACE(""&amp;C128,"[^0-9]",""))=8,"852"&amp;REGEXREPLACE(""&amp;C128,"[^0-9]",""),REGEXREPLACE(""&amp;C128,"[^0-9]",""))&amp;"?text="&amp;SUBSTITUTE(SUBSTITUTE(SUBSTITUTE(SUBSTITUTE(SUBSTITUTE(SUBSTITUTE(SUBSTITUTE('⚙️ 設定'!$B$7,"{N}",ENCODEURL(B128)),"{D}",ENCODEURL(I128)),"{K}",ENCODEURL(IFERROR(TEXT(K128,"d/m"),IFERROR(TEXT(DATEVALUE(K128),"d/m"),"—")))),"{M}",ENCODEURL(IFERROR(TEXT(M128,"d/m"),IFERROR(TEXT(DATEVALUE(M128),"d/m"),"—")))),"{P}",ENCODEURL(IFERROR(TEXT(T128,"#,##0"),"—"))),"{Y}",ENCODEURL('⚙️ 設定'!$B$3)),"{S}",ENCODEURL('⚙️ 設定'!$B$2)),"✈️ 出發前"))</f>
        <v/>
      </c>
      <c r="AF128" s="32">
        <f>IF(OR(B128="",C128=""),"",HYPERLINK("https://wa.me/"&amp;IF(LEN(REGEXREPLACE(""&amp;C128,"[^0-9]",""))=8,"852"&amp;REGEXREPLACE(""&amp;C128,"[^0-9]",""),REGEXREPLACE(""&amp;C128,"[^0-9]",""))&amp;"?text="&amp;SUBSTITUTE(SUBSTITUTE(SUBSTITUTE(SUBSTITUTE(SUBSTITUTE(SUBSTITUTE(SUBSTITUTE('⚙️ 設定'!$B$9,"{N}",ENCODEURL(B128)),"{D}",ENCODEURL(I128)),"{K}",ENCODEURL(IFERROR(TEXT(K128,"d/m"),IFERROR(TEXT(DATEVALUE(K128),"d/m"),"—")))),"{M}",ENCODEURL(IFERROR(TEXT(M128,"d/m"),IFERROR(TEXT(DATEVALUE(M128),"d/m"),"—")))),"{P}",ENCODEURL(IFERROR(TEXT(T128,"#,##0"),"—"))),"{Y}",ENCODEURL('⚙️ 設定'!$B$3)),"{S}",ENCODEURL('⚙️ 設定'!$B$2)),"🏠 回港後"))</f>
        <v/>
      </c>
    </row>
    <row r="129">
      <c r="A129" s="6" t="n"/>
      <c r="K129" s="6" t="n"/>
      <c r="M129" s="6" t="n"/>
      <c r="T129" s="33" t="n"/>
      <c r="U129" s="34" t="n"/>
      <c r="V129" s="29" t="n"/>
      <c r="W129" s="27">
        <f>IF(K129="","",IF(ISNUMBER(K129),K129-2,IFERROR(DATEVALUE(K129)-2,"")))</f>
        <v/>
      </c>
      <c r="X129" s="29" t="n"/>
      <c r="Y129" s="27">
        <f>IF(M129="","",IF(ISNUMBER(M129),M129+2,IFERROR(DATEVALUE(M129)+2,"")))</f>
        <v/>
      </c>
      <c r="Z129" s="29" t="n"/>
      <c r="AA129" s="29" t="n"/>
      <c r="AB129" s="29" t="n"/>
      <c r="AC129" s="29" t="n"/>
      <c r="AD129" s="30">
        <f>IF(OR(B129="",C129=""),"",HYPERLINK("https://wa.me/"&amp;IF(LEN(REGEXREPLACE(""&amp;C129,"[^0-9]",""))=8,"852"&amp;REGEXREPLACE(""&amp;C129,"[^0-9]",""),REGEXREPLACE(""&amp;C129,"[^0-9]",""))&amp;"?text="&amp;SUBSTITUTE(SUBSTITUTE(SUBSTITUTE(SUBSTITUTE(SUBSTITUTE(SUBSTITUTE(SUBSTITUTE('⚙️ 設定'!$B$5,"{N}",ENCODEURL(B129)),"{D}",ENCODEURL(I129)),"{K}",ENCODEURL(IFERROR(TEXT(K129,"d/m"),IFERROR(TEXT(DATEVALUE(K129),"d/m"),"—")))),"{M}",ENCODEURL(IFERROR(TEXT(M129,"d/m"),IFERROR(TEXT(DATEVALUE(M129),"d/m"),"—")))),"{P}",ENCODEURL(IFERROR(TEXT(T129,"#,##0"),"—"))),"{Y}",ENCODEURL('⚙️ 設定'!$B$3)),"{S}",ENCODEURL('⚙️ 設定'!$B$2)),"💰 追保費"))</f>
        <v/>
      </c>
      <c r="AE129" s="31">
        <f>IF(OR(B129="",C129=""),"",HYPERLINK("https://wa.me/"&amp;IF(LEN(REGEXREPLACE(""&amp;C129,"[^0-9]",""))=8,"852"&amp;REGEXREPLACE(""&amp;C129,"[^0-9]",""),REGEXREPLACE(""&amp;C129,"[^0-9]",""))&amp;"?text="&amp;SUBSTITUTE(SUBSTITUTE(SUBSTITUTE(SUBSTITUTE(SUBSTITUTE(SUBSTITUTE(SUBSTITUTE('⚙️ 設定'!$B$7,"{N}",ENCODEURL(B129)),"{D}",ENCODEURL(I129)),"{K}",ENCODEURL(IFERROR(TEXT(K129,"d/m"),IFERROR(TEXT(DATEVALUE(K129),"d/m"),"—")))),"{M}",ENCODEURL(IFERROR(TEXT(M129,"d/m"),IFERROR(TEXT(DATEVALUE(M129),"d/m"),"—")))),"{P}",ENCODEURL(IFERROR(TEXT(T129,"#,##0"),"—"))),"{Y}",ENCODEURL('⚙️ 設定'!$B$3)),"{S}",ENCODEURL('⚙️ 設定'!$B$2)),"✈️ 出發前"))</f>
        <v/>
      </c>
      <c r="AF129" s="32">
        <f>IF(OR(B129="",C129=""),"",HYPERLINK("https://wa.me/"&amp;IF(LEN(REGEXREPLACE(""&amp;C129,"[^0-9]",""))=8,"852"&amp;REGEXREPLACE(""&amp;C129,"[^0-9]",""),REGEXREPLACE(""&amp;C129,"[^0-9]",""))&amp;"?text="&amp;SUBSTITUTE(SUBSTITUTE(SUBSTITUTE(SUBSTITUTE(SUBSTITUTE(SUBSTITUTE(SUBSTITUTE('⚙️ 設定'!$B$9,"{N}",ENCODEURL(B129)),"{D}",ENCODEURL(I129)),"{K}",ENCODEURL(IFERROR(TEXT(K129,"d/m"),IFERROR(TEXT(DATEVALUE(K129),"d/m"),"—")))),"{M}",ENCODEURL(IFERROR(TEXT(M129,"d/m"),IFERROR(TEXT(DATEVALUE(M129),"d/m"),"—")))),"{P}",ENCODEURL(IFERROR(TEXT(T129,"#,##0"),"—"))),"{Y}",ENCODEURL('⚙️ 設定'!$B$3)),"{S}",ENCODEURL('⚙️ 設定'!$B$2)),"🏠 回港後"))</f>
        <v/>
      </c>
    </row>
    <row r="130">
      <c r="A130" s="6" t="n"/>
      <c r="K130" s="6" t="n"/>
      <c r="M130" s="6" t="n"/>
      <c r="T130" s="33" t="n"/>
      <c r="U130" s="34" t="n"/>
      <c r="V130" s="29" t="n"/>
      <c r="W130" s="27">
        <f>IF(K130="","",IF(ISNUMBER(K130),K130-2,IFERROR(DATEVALUE(K130)-2,"")))</f>
        <v/>
      </c>
      <c r="X130" s="29" t="n"/>
      <c r="Y130" s="27">
        <f>IF(M130="","",IF(ISNUMBER(M130),M130+2,IFERROR(DATEVALUE(M130)+2,"")))</f>
        <v/>
      </c>
      <c r="Z130" s="29" t="n"/>
      <c r="AA130" s="29" t="n"/>
      <c r="AB130" s="29" t="n"/>
      <c r="AC130" s="29" t="n"/>
      <c r="AD130" s="30">
        <f>IF(OR(B130="",C130=""),"",HYPERLINK("https://wa.me/"&amp;IF(LEN(REGEXREPLACE(""&amp;C130,"[^0-9]",""))=8,"852"&amp;REGEXREPLACE(""&amp;C130,"[^0-9]",""),REGEXREPLACE(""&amp;C130,"[^0-9]",""))&amp;"?text="&amp;SUBSTITUTE(SUBSTITUTE(SUBSTITUTE(SUBSTITUTE(SUBSTITUTE(SUBSTITUTE(SUBSTITUTE('⚙️ 設定'!$B$5,"{N}",ENCODEURL(B130)),"{D}",ENCODEURL(I130)),"{K}",ENCODEURL(IFERROR(TEXT(K130,"d/m"),IFERROR(TEXT(DATEVALUE(K130),"d/m"),"—")))),"{M}",ENCODEURL(IFERROR(TEXT(M130,"d/m"),IFERROR(TEXT(DATEVALUE(M130),"d/m"),"—")))),"{P}",ENCODEURL(IFERROR(TEXT(T130,"#,##0"),"—"))),"{Y}",ENCODEURL('⚙️ 設定'!$B$3)),"{S}",ENCODEURL('⚙️ 設定'!$B$2)),"💰 追保費"))</f>
        <v/>
      </c>
      <c r="AE130" s="31">
        <f>IF(OR(B130="",C130=""),"",HYPERLINK("https://wa.me/"&amp;IF(LEN(REGEXREPLACE(""&amp;C130,"[^0-9]",""))=8,"852"&amp;REGEXREPLACE(""&amp;C130,"[^0-9]",""),REGEXREPLACE(""&amp;C130,"[^0-9]",""))&amp;"?text="&amp;SUBSTITUTE(SUBSTITUTE(SUBSTITUTE(SUBSTITUTE(SUBSTITUTE(SUBSTITUTE(SUBSTITUTE('⚙️ 設定'!$B$7,"{N}",ENCODEURL(B130)),"{D}",ENCODEURL(I130)),"{K}",ENCODEURL(IFERROR(TEXT(K130,"d/m"),IFERROR(TEXT(DATEVALUE(K130),"d/m"),"—")))),"{M}",ENCODEURL(IFERROR(TEXT(M130,"d/m"),IFERROR(TEXT(DATEVALUE(M130),"d/m"),"—")))),"{P}",ENCODEURL(IFERROR(TEXT(T130,"#,##0"),"—"))),"{Y}",ENCODEURL('⚙️ 設定'!$B$3)),"{S}",ENCODEURL('⚙️ 設定'!$B$2)),"✈️ 出發前"))</f>
        <v/>
      </c>
      <c r="AF130" s="32">
        <f>IF(OR(B130="",C130=""),"",HYPERLINK("https://wa.me/"&amp;IF(LEN(REGEXREPLACE(""&amp;C130,"[^0-9]",""))=8,"852"&amp;REGEXREPLACE(""&amp;C130,"[^0-9]",""),REGEXREPLACE(""&amp;C130,"[^0-9]",""))&amp;"?text="&amp;SUBSTITUTE(SUBSTITUTE(SUBSTITUTE(SUBSTITUTE(SUBSTITUTE(SUBSTITUTE(SUBSTITUTE('⚙️ 設定'!$B$9,"{N}",ENCODEURL(B130)),"{D}",ENCODEURL(I130)),"{K}",ENCODEURL(IFERROR(TEXT(K130,"d/m"),IFERROR(TEXT(DATEVALUE(K130),"d/m"),"—")))),"{M}",ENCODEURL(IFERROR(TEXT(M130,"d/m"),IFERROR(TEXT(DATEVALUE(M130),"d/m"),"—")))),"{P}",ENCODEURL(IFERROR(TEXT(T130,"#,##0"),"—"))),"{Y}",ENCODEURL('⚙️ 設定'!$B$3)),"{S}",ENCODEURL('⚙️ 設定'!$B$2)),"🏠 回港後"))</f>
        <v/>
      </c>
    </row>
    <row r="131">
      <c r="A131" s="6" t="n"/>
      <c r="K131" s="6" t="n"/>
      <c r="M131" s="6" t="n"/>
      <c r="T131" s="33" t="n"/>
      <c r="U131" s="34" t="n"/>
      <c r="V131" s="29" t="n"/>
      <c r="W131" s="27">
        <f>IF(K131="","",IF(ISNUMBER(K131),K131-2,IFERROR(DATEVALUE(K131)-2,"")))</f>
        <v/>
      </c>
      <c r="X131" s="29" t="n"/>
      <c r="Y131" s="27">
        <f>IF(M131="","",IF(ISNUMBER(M131),M131+2,IFERROR(DATEVALUE(M131)+2,"")))</f>
        <v/>
      </c>
      <c r="Z131" s="29" t="n"/>
      <c r="AA131" s="29" t="n"/>
      <c r="AB131" s="29" t="n"/>
      <c r="AC131" s="29" t="n"/>
      <c r="AD131" s="30">
        <f>IF(OR(B131="",C131=""),"",HYPERLINK("https://wa.me/"&amp;IF(LEN(REGEXREPLACE(""&amp;C131,"[^0-9]",""))=8,"852"&amp;REGEXREPLACE(""&amp;C131,"[^0-9]",""),REGEXREPLACE(""&amp;C131,"[^0-9]",""))&amp;"?text="&amp;SUBSTITUTE(SUBSTITUTE(SUBSTITUTE(SUBSTITUTE(SUBSTITUTE(SUBSTITUTE(SUBSTITUTE('⚙️ 設定'!$B$5,"{N}",ENCODEURL(B131)),"{D}",ENCODEURL(I131)),"{K}",ENCODEURL(IFERROR(TEXT(K131,"d/m"),IFERROR(TEXT(DATEVALUE(K131),"d/m"),"—")))),"{M}",ENCODEURL(IFERROR(TEXT(M131,"d/m"),IFERROR(TEXT(DATEVALUE(M131),"d/m"),"—")))),"{P}",ENCODEURL(IFERROR(TEXT(T131,"#,##0"),"—"))),"{Y}",ENCODEURL('⚙️ 設定'!$B$3)),"{S}",ENCODEURL('⚙️ 設定'!$B$2)),"💰 追保費"))</f>
        <v/>
      </c>
      <c r="AE131" s="31">
        <f>IF(OR(B131="",C131=""),"",HYPERLINK("https://wa.me/"&amp;IF(LEN(REGEXREPLACE(""&amp;C131,"[^0-9]",""))=8,"852"&amp;REGEXREPLACE(""&amp;C131,"[^0-9]",""),REGEXREPLACE(""&amp;C131,"[^0-9]",""))&amp;"?text="&amp;SUBSTITUTE(SUBSTITUTE(SUBSTITUTE(SUBSTITUTE(SUBSTITUTE(SUBSTITUTE(SUBSTITUTE('⚙️ 設定'!$B$7,"{N}",ENCODEURL(B131)),"{D}",ENCODEURL(I131)),"{K}",ENCODEURL(IFERROR(TEXT(K131,"d/m"),IFERROR(TEXT(DATEVALUE(K131),"d/m"),"—")))),"{M}",ENCODEURL(IFERROR(TEXT(M131,"d/m"),IFERROR(TEXT(DATEVALUE(M131),"d/m"),"—")))),"{P}",ENCODEURL(IFERROR(TEXT(T131,"#,##0"),"—"))),"{Y}",ENCODEURL('⚙️ 設定'!$B$3)),"{S}",ENCODEURL('⚙️ 設定'!$B$2)),"✈️ 出發前"))</f>
        <v/>
      </c>
      <c r="AF131" s="32">
        <f>IF(OR(B131="",C131=""),"",HYPERLINK("https://wa.me/"&amp;IF(LEN(REGEXREPLACE(""&amp;C131,"[^0-9]",""))=8,"852"&amp;REGEXREPLACE(""&amp;C131,"[^0-9]",""),REGEXREPLACE(""&amp;C131,"[^0-9]",""))&amp;"?text="&amp;SUBSTITUTE(SUBSTITUTE(SUBSTITUTE(SUBSTITUTE(SUBSTITUTE(SUBSTITUTE(SUBSTITUTE('⚙️ 設定'!$B$9,"{N}",ENCODEURL(B131)),"{D}",ENCODEURL(I131)),"{K}",ENCODEURL(IFERROR(TEXT(K131,"d/m"),IFERROR(TEXT(DATEVALUE(K131),"d/m"),"—")))),"{M}",ENCODEURL(IFERROR(TEXT(M131,"d/m"),IFERROR(TEXT(DATEVALUE(M131),"d/m"),"—")))),"{P}",ENCODEURL(IFERROR(TEXT(T131,"#,##0"),"—"))),"{Y}",ENCODEURL('⚙️ 設定'!$B$3)),"{S}",ENCODEURL('⚙️ 設定'!$B$2)),"🏠 回港後"))</f>
        <v/>
      </c>
    </row>
    <row r="132">
      <c r="A132" s="6" t="n"/>
      <c r="K132" s="6" t="n"/>
      <c r="M132" s="6" t="n"/>
      <c r="T132" s="33" t="n"/>
      <c r="U132" s="34" t="n"/>
      <c r="V132" s="29" t="n"/>
      <c r="W132" s="27">
        <f>IF(K132="","",IF(ISNUMBER(K132),K132-2,IFERROR(DATEVALUE(K132)-2,"")))</f>
        <v/>
      </c>
      <c r="X132" s="29" t="n"/>
      <c r="Y132" s="27">
        <f>IF(M132="","",IF(ISNUMBER(M132),M132+2,IFERROR(DATEVALUE(M132)+2,"")))</f>
        <v/>
      </c>
      <c r="Z132" s="29" t="n"/>
      <c r="AA132" s="29" t="n"/>
      <c r="AB132" s="29" t="n"/>
      <c r="AC132" s="29" t="n"/>
      <c r="AD132" s="30">
        <f>IF(OR(B132="",C132=""),"",HYPERLINK("https://wa.me/"&amp;IF(LEN(REGEXREPLACE(""&amp;C132,"[^0-9]",""))=8,"852"&amp;REGEXREPLACE(""&amp;C132,"[^0-9]",""),REGEXREPLACE(""&amp;C132,"[^0-9]",""))&amp;"?text="&amp;SUBSTITUTE(SUBSTITUTE(SUBSTITUTE(SUBSTITUTE(SUBSTITUTE(SUBSTITUTE(SUBSTITUTE('⚙️ 設定'!$B$5,"{N}",ENCODEURL(B132)),"{D}",ENCODEURL(I132)),"{K}",ENCODEURL(IFERROR(TEXT(K132,"d/m"),IFERROR(TEXT(DATEVALUE(K132),"d/m"),"—")))),"{M}",ENCODEURL(IFERROR(TEXT(M132,"d/m"),IFERROR(TEXT(DATEVALUE(M132),"d/m"),"—")))),"{P}",ENCODEURL(IFERROR(TEXT(T132,"#,##0"),"—"))),"{Y}",ENCODEURL('⚙️ 設定'!$B$3)),"{S}",ENCODEURL('⚙️ 設定'!$B$2)),"💰 追保費"))</f>
        <v/>
      </c>
      <c r="AE132" s="31">
        <f>IF(OR(B132="",C132=""),"",HYPERLINK("https://wa.me/"&amp;IF(LEN(REGEXREPLACE(""&amp;C132,"[^0-9]",""))=8,"852"&amp;REGEXREPLACE(""&amp;C132,"[^0-9]",""),REGEXREPLACE(""&amp;C132,"[^0-9]",""))&amp;"?text="&amp;SUBSTITUTE(SUBSTITUTE(SUBSTITUTE(SUBSTITUTE(SUBSTITUTE(SUBSTITUTE(SUBSTITUTE('⚙️ 設定'!$B$7,"{N}",ENCODEURL(B132)),"{D}",ENCODEURL(I132)),"{K}",ENCODEURL(IFERROR(TEXT(K132,"d/m"),IFERROR(TEXT(DATEVALUE(K132),"d/m"),"—")))),"{M}",ENCODEURL(IFERROR(TEXT(M132,"d/m"),IFERROR(TEXT(DATEVALUE(M132),"d/m"),"—")))),"{P}",ENCODEURL(IFERROR(TEXT(T132,"#,##0"),"—"))),"{Y}",ENCODEURL('⚙️ 設定'!$B$3)),"{S}",ENCODEURL('⚙️ 設定'!$B$2)),"✈️ 出發前"))</f>
        <v/>
      </c>
      <c r="AF132" s="32">
        <f>IF(OR(B132="",C132=""),"",HYPERLINK("https://wa.me/"&amp;IF(LEN(REGEXREPLACE(""&amp;C132,"[^0-9]",""))=8,"852"&amp;REGEXREPLACE(""&amp;C132,"[^0-9]",""),REGEXREPLACE(""&amp;C132,"[^0-9]",""))&amp;"?text="&amp;SUBSTITUTE(SUBSTITUTE(SUBSTITUTE(SUBSTITUTE(SUBSTITUTE(SUBSTITUTE(SUBSTITUTE('⚙️ 設定'!$B$9,"{N}",ENCODEURL(B132)),"{D}",ENCODEURL(I132)),"{K}",ENCODEURL(IFERROR(TEXT(K132,"d/m"),IFERROR(TEXT(DATEVALUE(K132),"d/m"),"—")))),"{M}",ENCODEURL(IFERROR(TEXT(M132,"d/m"),IFERROR(TEXT(DATEVALUE(M132),"d/m"),"—")))),"{P}",ENCODEURL(IFERROR(TEXT(T132,"#,##0"),"—"))),"{Y}",ENCODEURL('⚙️ 設定'!$B$3)),"{S}",ENCODEURL('⚙️ 設定'!$B$2)),"🏠 回港後"))</f>
        <v/>
      </c>
    </row>
    <row r="133">
      <c r="A133" s="6" t="n"/>
      <c r="K133" s="6" t="n"/>
      <c r="M133" s="6" t="n"/>
      <c r="T133" s="33" t="n"/>
      <c r="U133" s="34" t="n"/>
      <c r="V133" s="29" t="n"/>
      <c r="W133" s="27">
        <f>IF(K133="","",IF(ISNUMBER(K133),K133-2,IFERROR(DATEVALUE(K133)-2,"")))</f>
        <v/>
      </c>
      <c r="X133" s="29" t="n"/>
      <c r="Y133" s="27">
        <f>IF(M133="","",IF(ISNUMBER(M133),M133+2,IFERROR(DATEVALUE(M133)+2,"")))</f>
        <v/>
      </c>
      <c r="Z133" s="29" t="n"/>
      <c r="AA133" s="29" t="n"/>
      <c r="AB133" s="29" t="n"/>
      <c r="AC133" s="29" t="n"/>
      <c r="AD133" s="30">
        <f>IF(OR(B133="",C133=""),"",HYPERLINK("https://wa.me/"&amp;IF(LEN(REGEXREPLACE(""&amp;C133,"[^0-9]",""))=8,"852"&amp;REGEXREPLACE(""&amp;C133,"[^0-9]",""),REGEXREPLACE(""&amp;C133,"[^0-9]",""))&amp;"?text="&amp;SUBSTITUTE(SUBSTITUTE(SUBSTITUTE(SUBSTITUTE(SUBSTITUTE(SUBSTITUTE(SUBSTITUTE('⚙️ 設定'!$B$5,"{N}",ENCODEURL(B133)),"{D}",ENCODEURL(I133)),"{K}",ENCODEURL(IFERROR(TEXT(K133,"d/m"),IFERROR(TEXT(DATEVALUE(K133),"d/m"),"—")))),"{M}",ENCODEURL(IFERROR(TEXT(M133,"d/m"),IFERROR(TEXT(DATEVALUE(M133),"d/m"),"—")))),"{P}",ENCODEURL(IFERROR(TEXT(T133,"#,##0"),"—"))),"{Y}",ENCODEURL('⚙️ 設定'!$B$3)),"{S}",ENCODEURL('⚙️ 設定'!$B$2)),"💰 追保費"))</f>
        <v/>
      </c>
      <c r="AE133" s="31">
        <f>IF(OR(B133="",C133=""),"",HYPERLINK("https://wa.me/"&amp;IF(LEN(REGEXREPLACE(""&amp;C133,"[^0-9]",""))=8,"852"&amp;REGEXREPLACE(""&amp;C133,"[^0-9]",""),REGEXREPLACE(""&amp;C133,"[^0-9]",""))&amp;"?text="&amp;SUBSTITUTE(SUBSTITUTE(SUBSTITUTE(SUBSTITUTE(SUBSTITUTE(SUBSTITUTE(SUBSTITUTE('⚙️ 設定'!$B$7,"{N}",ENCODEURL(B133)),"{D}",ENCODEURL(I133)),"{K}",ENCODEURL(IFERROR(TEXT(K133,"d/m"),IFERROR(TEXT(DATEVALUE(K133),"d/m"),"—")))),"{M}",ENCODEURL(IFERROR(TEXT(M133,"d/m"),IFERROR(TEXT(DATEVALUE(M133),"d/m"),"—")))),"{P}",ENCODEURL(IFERROR(TEXT(T133,"#,##0"),"—"))),"{Y}",ENCODEURL('⚙️ 設定'!$B$3)),"{S}",ENCODEURL('⚙️ 設定'!$B$2)),"✈️ 出發前"))</f>
        <v/>
      </c>
      <c r="AF133" s="32">
        <f>IF(OR(B133="",C133=""),"",HYPERLINK("https://wa.me/"&amp;IF(LEN(REGEXREPLACE(""&amp;C133,"[^0-9]",""))=8,"852"&amp;REGEXREPLACE(""&amp;C133,"[^0-9]",""),REGEXREPLACE(""&amp;C133,"[^0-9]",""))&amp;"?text="&amp;SUBSTITUTE(SUBSTITUTE(SUBSTITUTE(SUBSTITUTE(SUBSTITUTE(SUBSTITUTE(SUBSTITUTE('⚙️ 設定'!$B$9,"{N}",ENCODEURL(B133)),"{D}",ENCODEURL(I133)),"{K}",ENCODEURL(IFERROR(TEXT(K133,"d/m"),IFERROR(TEXT(DATEVALUE(K133),"d/m"),"—")))),"{M}",ENCODEURL(IFERROR(TEXT(M133,"d/m"),IFERROR(TEXT(DATEVALUE(M133),"d/m"),"—")))),"{P}",ENCODEURL(IFERROR(TEXT(T133,"#,##0"),"—"))),"{Y}",ENCODEURL('⚙️ 設定'!$B$3)),"{S}",ENCODEURL('⚙️ 設定'!$B$2)),"🏠 回港後"))</f>
        <v/>
      </c>
    </row>
    <row r="134">
      <c r="A134" s="6" t="n"/>
      <c r="K134" s="6" t="n"/>
      <c r="M134" s="6" t="n"/>
      <c r="T134" s="33" t="n"/>
      <c r="U134" s="34" t="n"/>
      <c r="V134" s="29" t="n"/>
      <c r="W134" s="27">
        <f>IF(K134="","",IF(ISNUMBER(K134),K134-2,IFERROR(DATEVALUE(K134)-2,"")))</f>
        <v/>
      </c>
      <c r="X134" s="29" t="n"/>
      <c r="Y134" s="27">
        <f>IF(M134="","",IF(ISNUMBER(M134),M134+2,IFERROR(DATEVALUE(M134)+2,"")))</f>
        <v/>
      </c>
      <c r="Z134" s="29" t="n"/>
      <c r="AA134" s="29" t="n"/>
      <c r="AB134" s="29" t="n"/>
      <c r="AC134" s="29" t="n"/>
      <c r="AD134" s="30">
        <f>IF(OR(B134="",C134=""),"",HYPERLINK("https://wa.me/"&amp;IF(LEN(REGEXREPLACE(""&amp;C134,"[^0-9]",""))=8,"852"&amp;REGEXREPLACE(""&amp;C134,"[^0-9]",""),REGEXREPLACE(""&amp;C134,"[^0-9]",""))&amp;"?text="&amp;SUBSTITUTE(SUBSTITUTE(SUBSTITUTE(SUBSTITUTE(SUBSTITUTE(SUBSTITUTE(SUBSTITUTE('⚙️ 設定'!$B$5,"{N}",ENCODEURL(B134)),"{D}",ENCODEURL(I134)),"{K}",ENCODEURL(IFERROR(TEXT(K134,"d/m"),IFERROR(TEXT(DATEVALUE(K134),"d/m"),"—")))),"{M}",ENCODEURL(IFERROR(TEXT(M134,"d/m"),IFERROR(TEXT(DATEVALUE(M134),"d/m"),"—")))),"{P}",ENCODEURL(IFERROR(TEXT(T134,"#,##0"),"—"))),"{Y}",ENCODEURL('⚙️ 設定'!$B$3)),"{S}",ENCODEURL('⚙️ 設定'!$B$2)),"💰 追保費"))</f>
        <v/>
      </c>
      <c r="AE134" s="31">
        <f>IF(OR(B134="",C134=""),"",HYPERLINK("https://wa.me/"&amp;IF(LEN(REGEXREPLACE(""&amp;C134,"[^0-9]",""))=8,"852"&amp;REGEXREPLACE(""&amp;C134,"[^0-9]",""),REGEXREPLACE(""&amp;C134,"[^0-9]",""))&amp;"?text="&amp;SUBSTITUTE(SUBSTITUTE(SUBSTITUTE(SUBSTITUTE(SUBSTITUTE(SUBSTITUTE(SUBSTITUTE('⚙️ 設定'!$B$7,"{N}",ENCODEURL(B134)),"{D}",ENCODEURL(I134)),"{K}",ENCODEURL(IFERROR(TEXT(K134,"d/m"),IFERROR(TEXT(DATEVALUE(K134),"d/m"),"—")))),"{M}",ENCODEURL(IFERROR(TEXT(M134,"d/m"),IFERROR(TEXT(DATEVALUE(M134),"d/m"),"—")))),"{P}",ENCODEURL(IFERROR(TEXT(T134,"#,##0"),"—"))),"{Y}",ENCODEURL('⚙️ 設定'!$B$3)),"{S}",ENCODEURL('⚙️ 設定'!$B$2)),"✈️ 出發前"))</f>
        <v/>
      </c>
      <c r="AF134" s="32">
        <f>IF(OR(B134="",C134=""),"",HYPERLINK("https://wa.me/"&amp;IF(LEN(REGEXREPLACE(""&amp;C134,"[^0-9]",""))=8,"852"&amp;REGEXREPLACE(""&amp;C134,"[^0-9]",""),REGEXREPLACE(""&amp;C134,"[^0-9]",""))&amp;"?text="&amp;SUBSTITUTE(SUBSTITUTE(SUBSTITUTE(SUBSTITUTE(SUBSTITUTE(SUBSTITUTE(SUBSTITUTE('⚙️ 設定'!$B$9,"{N}",ENCODEURL(B134)),"{D}",ENCODEURL(I134)),"{K}",ENCODEURL(IFERROR(TEXT(K134,"d/m"),IFERROR(TEXT(DATEVALUE(K134),"d/m"),"—")))),"{M}",ENCODEURL(IFERROR(TEXT(M134,"d/m"),IFERROR(TEXT(DATEVALUE(M134),"d/m"),"—")))),"{P}",ENCODEURL(IFERROR(TEXT(T134,"#,##0"),"—"))),"{Y}",ENCODEURL('⚙️ 設定'!$B$3)),"{S}",ENCODEURL('⚙️ 設定'!$B$2)),"🏠 回港後"))</f>
        <v/>
      </c>
    </row>
    <row r="135">
      <c r="A135" s="6" t="n"/>
      <c r="K135" s="6" t="n"/>
      <c r="M135" s="6" t="n"/>
      <c r="T135" s="33" t="n"/>
      <c r="U135" s="34" t="n"/>
      <c r="V135" s="29" t="n"/>
      <c r="W135" s="27">
        <f>IF(K135="","",IF(ISNUMBER(K135),K135-2,IFERROR(DATEVALUE(K135)-2,"")))</f>
        <v/>
      </c>
      <c r="X135" s="29" t="n"/>
      <c r="Y135" s="27">
        <f>IF(M135="","",IF(ISNUMBER(M135),M135+2,IFERROR(DATEVALUE(M135)+2,"")))</f>
        <v/>
      </c>
      <c r="Z135" s="29" t="n"/>
      <c r="AA135" s="29" t="n"/>
      <c r="AB135" s="29" t="n"/>
      <c r="AC135" s="29" t="n"/>
      <c r="AD135" s="30">
        <f>IF(OR(B135="",C135=""),"",HYPERLINK("https://wa.me/"&amp;IF(LEN(REGEXREPLACE(""&amp;C135,"[^0-9]",""))=8,"852"&amp;REGEXREPLACE(""&amp;C135,"[^0-9]",""),REGEXREPLACE(""&amp;C135,"[^0-9]",""))&amp;"?text="&amp;SUBSTITUTE(SUBSTITUTE(SUBSTITUTE(SUBSTITUTE(SUBSTITUTE(SUBSTITUTE(SUBSTITUTE('⚙️ 設定'!$B$5,"{N}",ENCODEURL(B135)),"{D}",ENCODEURL(I135)),"{K}",ENCODEURL(IFERROR(TEXT(K135,"d/m"),IFERROR(TEXT(DATEVALUE(K135),"d/m"),"—")))),"{M}",ENCODEURL(IFERROR(TEXT(M135,"d/m"),IFERROR(TEXT(DATEVALUE(M135),"d/m"),"—")))),"{P}",ENCODEURL(IFERROR(TEXT(T135,"#,##0"),"—"))),"{Y}",ENCODEURL('⚙️ 設定'!$B$3)),"{S}",ENCODEURL('⚙️ 設定'!$B$2)),"💰 追保費"))</f>
        <v/>
      </c>
      <c r="AE135" s="31">
        <f>IF(OR(B135="",C135=""),"",HYPERLINK("https://wa.me/"&amp;IF(LEN(REGEXREPLACE(""&amp;C135,"[^0-9]",""))=8,"852"&amp;REGEXREPLACE(""&amp;C135,"[^0-9]",""),REGEXREPLACE(""&amp;C135,"[^0-9]",""))&amp;"?text="&amp;SUBSTITUTE(SUBSTITUTE(SUBSTITUTE(SUBSTITUTE(SUBSTITUTE(SUBSTITUTE(SUBSTITUTE('⚙️ 設定'!$B$7,"{N}",ENCODEURL(B135)),"{D}",ENCODEURL(I135)),"{K}",ENCODEURL(IFERROR(TEXT(K135,"d/m"),IFERROR(TEXT(DATEVALUE(K135),"d/m"),"—")))),"{M}",ENCODEURL(IFERROR(TEXT(M135,"d/m"),IFERROR(TEXT(DATEVALUE(M135),"d/m"),"—")))),"{P}",ENCODEURL(IFERROR(TEXT(T135,"#,##0"),"—"))),"{Y}",ENCODEURL('⚙️ 設定'!$B$3)),"{S}",ENCODEURL('⚙️ 設定'!$B$2)),"✈️ 出發前"))</f>
        <v/>
      </c>
      <c r="AF135" s="32">
        <f>IF(OR(B135="",C135=""),"",HYPERLINK("https://wa.me/"&amp;IF(LEN(REGEXREPLACE(""&amp;C135,"[^0-9]",""))=8,"852"&amp;REGEXREPLACE(""&amp;C135,"[^0-9]",""),REGEXREPLACE(""&amp;C135,"[^0-9]",""))&amp;"?text="&amp;SUBSTITUTE(SUBSTITUTE(SUBSTITUTE(SUBSTITUTE(SUBSTITUTE(SUBSTITUTE(SUBSTITUTE('⚙️ 設定'!$B$9,"{N}",ENCODEURL(B135)),"{D}",ENCODEURL(I135)),"{K}",ENCODEURL(IFERROR(TEXT(K135,"d/m"),IFERROR(TEXT(DATEVALUE(K135),"d/m"),"—")))),"{M}",ENCODEURL(IFERROR(TEXT(M135,"d/m"),IFERROR(TEXT(DATEVALUE(M135),"d/m"),"—")))),"{P}",ENCODEURL(IFERROR(TEXT(T135,"#,##0"),"—"))),"{Y}",ENCODEURL('⚙️ 設定'!$B$3)),"{S}",ENCODEURL('⚙️ 設定'!$B$2)),"🏠 回港後"))</f>
        <v/>
      </c>
    </row>
    <row r="136">
      <c r="A136" s="6" t="n"/>
      <c r="K136" s="6" t="n"/>
      <c r="M136" s="6" t="n"/>
      <c r="T136" s="33" t="n"/>
      <c r="U136" s="34" t="n"/>
      <c r="V136" s="29" t="n"/>
      <c r="W136" s="27">
        <f>IF(K136="","",IF(ISNUMBER(K136),K136-2,IFERROR(DATEVALUE(K136)-2,"")))</f>
        <v/>
      </c>
      <c r="X136" s="29" t="n"/>
      <c r="Y136" s="27">
        <f>IF(M136="","",IF(ISNUMBER(M136),M136+2,IFERROR(DATEVALUE(M136)+2,"")))</f>
        <v/>
      </c>
      <c r="Z136" s="29" t="n"/>
      <c r="AA136" s="29" t="n"/>
      <c r="AB136" s="29" t="n"/>
      <c r="AC136" s="29" t="n"/>
      <c r="AD136" s="30">
        <f>IF(OR(B136="",C136=""),"",HYPERLINK("https://wa.me/"&amp;IF(LEN(REGEXREPLACE(""&amp;C136,"[^0-9]",""))=8,"852"&amp;REGEXREPLACE(""&amp;C136,"[^0-9]",""),REGEXREPLACE(""&amp;C136,"[^0-9]",""))&amp;"?text="&amp;SUBSTITUTE(SUBSTITUTE(SUBSTITUTE(SUBSTITUTE(SUBSTITUTE(SUBSTITUTE(SUBSTITUTE('⚙️ 設定'!$B$5,"{N}",ENCODEURL(B136)),"{D}",ENCODEURL(I136)),"{K}",ENCODEURL(IFERROR(TEXT(K136,"d/m"),IFERROR(TEXT(DATEVALUE(K136),"d/m"),"—")))),"{M}",ENCODEURL(IFERROR(TEXT(M136,"d/m"),IFERROR(TEXT(DATEVALUE(M136),"d/m"),"—")))),"{P}",ENCODEURL(IFERROR(TEXT(T136,"#,##0"),"—"))),"{Y}",ENCODEURL('⚙️ 設定'!$B$3)),"{S}",ENCODEURL('⚙️ 設定'!$B$2)),"💰 追保費"))</f>
        <v/>
      </c>
      <c r="AE136" s="31">
        <f>IF(OR(B136="",C136=""),"",HYPERLINK("https://wa.me/"&amp;IF(LEN(REGEXREPLACE(""&amp;C136,"[^0-9]",""))=8,"852"&amp;REGEXREPLACE(""&amp;C136,"[^0-9]",""),REGEXREPLACE(""&amp;C136,"[^0-9]",""))&amp;"?text="&amp;SUBSTITUTE(SUBSTITUTE(SUBSTITUTE(SUBSTITUTE(SUBSTITUTE(SUBSTITUTE(SUBSTITUTE('⚙️ 設定'!$B$7,"{N}",ENCODEURL(B136)),"{D}",ENCODEURL(I136)),"{K}",ENCODEURL(IFERROR(TEXT(K136,"d/m"),IFERROR(TEXT(DATEVALUE(K136),"d/m"),"—")))),"{M}",ENCODEURL(IFERROR(TEXT(M136,"d/m"),IFERROR(TEXT(DATEVALUE(M136),"d/m"),"—")))),"{P}",ENCODEURL(IFERROR(TEXT(T136,"#,##0"),"—"))),"{Y}",ENCODEURL('⚙️ 設定'!$B$3)),"{S}",ENCODEURL('⚙️ 設定'!$B$2)),"✈️ 出發前"))</f>
        <v/>
      </c>
      <c r="AF136" s="32">
        <f>IF(OR(B136="",C136=""),"",HYPERLINK("https://wa.me/"&amp;IF(LEN(REGEXREPLACE(""&amp;C136,"[^0-9]",""))=8,"852"&amp;REGEXREPLACE(""&amp;C136,"[^0-9]",""),REGEXREPLACE(""&amp;C136,"[^0-9]",""))&amp;"?text="&amp;SUBSTITUTE(SUBSTITUTE(SUBSTITUTE(SUBSTITUTE(SUBSTITUTE(SUBSTITUTE(SUBSTITUTE('⚙️ 設定'!$B$9,"{N}",ENCODEURL(B136)),"{D}",ENCODEURL(I136)),"{K}",ENCODEURL(IFERROR(TEXT(K136,"d/m"),IFERROR(TEXT(DATEVALUE(K136),"d/m"),"—")))),"{M}",ENCODEURL(IFERROR(TEXT(M136,"d/m"),IFERROR(TEXT(DATEVALUE(M136),"d/m"),"—")))),"{P}",ENCODEURL(IFERROR(TEXT(T136,"#,##0"),"—"))),"{Y}",ENCODEURL('⚙️ 設定'!$B$3)),"{S}",ENCODEURL('⚙️ 設定'!$B$2)),"🏠 回港後"))</f>
        <v/>
      </c>
    </row>
    <row r="137">
      <c r="A137" s="6" t="n"/>
      <c r="K137" s="6" t="n"/>
      <c r="M137" s="6" t="n"/>
      <c r="T137" s="33" t="n"/>
      <c r="U137" s="34" t="n"/>
      <c r="V137" s="29" t="n"/>
      <c r="W137" s="27">
        <f>IF(K137="","",IF(ISNUMBER(K137),K137-2,IFERROR(DATEVALUE(K137)-2,"")))</f>
        <v/>
      </c>
      <c r="X137" s="29" t="n"/>
      <c r="Y137" s="27">
        <f>IF(M137="","",IF(ISNUMBER(M137),M137+2,IFERROR(DATEVALUE(M137)+2,"")))</f>
        <v/>
      </c>
      <c r="Z137" s="29" t="n"/>
      <c r="AA137" s="29" t="n"/>
      <c r="AB137" s="29" t="n"/>
      <c r="AC137" s="29" t="n"/>
      <c r="AD137" s="30">
        <f>IF(OR(B137="",C137=""),"",HYPERLINK("https://wa.me/"&amp;IF(LEN(REGEXREPLACE(""&amp;C137,"[^0-9]",""))=8,"852"&amp;REGEXREPLACE(""&amp;C137,"[^0-9]",""),REGEXREPLACE(""&amp;C137,"[^0-9]",""))&amp;"?text="&amp;SUBSTITUTE(SUBSTITUTE(SUBSTITUTE(SUBSTITUTE(SUBSTITUTE(SUBSTITUTE(SUBSTITUTE('⚙️ 設定'!$B$5,"{N}",ENCODEURL(B137)),"{D}",ENCODEURL(I137)),"{K}",ENCODEURL(IFERROR(TEXT(K137,"d/m"),IFERROR(TEXT(DATEVALUE(K137),"d/m"),"—")))),"{M}",ENCODEURL(IFERROR(TEXT(M137,"d/m"),IFERROR(TEXT(DATEVALUE(M137),"d/m"),"—")))),"{P}",ENCODEURL(IFERROR(TEXT(T137,"#,##0"),"—"))),"{Y}",ENCODEURL('⚙️ 設定'!$B$3)),"{S}",ENCODEURL('⚙️ 設定'!$B$2)),"💰 追保費"))</f>
        <v/>
      </c>
      <c r="AE137" s="31">
        <f>IF(OR(B137="",C137=""),"",HYPERLINK("https://wa.me/"&amp;IF(LEN(REGEXREPLACE(""&amp;C137,"[^0-9]",""))=8,"852"&amp;REGEXREPLACE(""&amp;C137,"[^0-9]",""),REGEXREPLACE(""&amp;C137,"[^0-9]",""))&amp;"?text="&amp;SUBSTITUTE(SUBSTITUTE(SUBSTITUTE(SUBSTITUTE(SUBSTITUTE(SUBSTITUTE(SUBSTITUTE('⚙️ 設定'!$B$7,"{N}",ENCODEURL(B137)),"{D}",ENCODEURL(I137)),"{K}",ENCODEURL(IFERROR(TEXT(K137,"d/m"),IFERROR(TEXT(DATEVALUE(K137),"d/m"),"—")))),"{M}",ENCODEURL(IFERROR(TEXT(M137,"d/m"),IFERROR(TEXT(DATEVALUE(M137),"d/m"),"—")))),"{P}",ENCODEURL(IFERROR(TEXT(T137,"#,##0"),"—"))),"{Y}",ENCODEURL('⚙️ 設定'!$B$3)),"{S}",ENCODEURL('⚙️ 設定'!$B$2)),"✈️ 出發前"))</f>
        <v/>
      </c>
      <c r="AF137" s="32">
        <f>IF(OR(B137="",C137=""),"",HYPERLINK("https://wa.me/"&amp;IF(LEN(REGEXREPLACE(""&amp;C137,"[^0-9]",""))=8,"852"&amp;REGEXREPLACE(""&amp;C137,"[^0-9]",""),REGEXREPLACE(""&amp;C137,"[^0-9]",""))&amp;"?text="&amp;SUBSTITUTE(SUBSTITUTE(SUBSTITUTE(SUBSTITUTE(SUBSTITUTE(SUBSTITUTE(SUBSTITUTE('⚙️ 設定'!$B$9,"{N}",ENCODEURL(B137)),"{D}",ENCODEURL(I137)),"{K}",ENCODEURL(IFERROR(TEXT(K137,"d/m"),IFERROR(TEXT(DATEVALUE(K137),"d/m"),"—")))),"{M}",ENCODEURL(IFERROR(TEXT(M137,"d/m"),IFERROR(TEXT(DATEVALUE(M137),"d/m"),"—")))),"{P}",ENCODEURL(IFERROR(TEXT(T137,"#,##0"),"—"))),"{Y}",ENCODEURL('⚙️ 設定'!$B$3)),"{S}",ENCODEURL('⚙️ 設定'!$B$2)),"🏠 回港後"))</f>
        <v/>
      </c>
    </row>
    <row r="138">
      <c r="A138" s="6" t="n"/>
      <c r="K138" s="6" t="n"/>
      <c r="M138" s="6" t="n"/>
      <c r="T138" s="33" t="n"/>
      <c r="U138" s="34" t="n"/>
      <c r="V138" s="29" t="n"/>
      <c r="W138" s="27">
        <f>IF(K138="","",IF(ISNUMBER(K138),K138-2,IFERROR(DATEVALUE(K138)-2,"")))</f>
        <v/>
      </c>
      <c r="X138" s="29" t="n"/>
      <c r="Y138" s="27">
        <f>IF(M138="","",IF(ISNUMBER(M138),M138+2,IFERROR(DATEVALUE(M138)+2,"")))</f>
        <v/>
      </c>
      <c r="Z138" s="29" t="n"/>
      <c r="AA138" s="29" t="n"/>
      <c r="AB138" s="29" t="n"/>
      <c r="AC138" s="29" t="n"/>
      <c r="AD138" s="30">
        <f>IF(OR(B138="",C138=""),"",HYPERLINK("https://wa.me/"&amp;IF(LEN(REGEXREPLACE(""&amp;C138,"[^0-9]",""))=8,"852"&amp;REGEXREPLACE(""&amp;C138,"[^0-9]",""),REGEXREPLACE(""&amp;C138,"[^0-9]",""))&amp;"?text="&amp;SUBSTITUTE(SUBSTITUTE(SUBSTITUTE(SUBSTITUTE(SUBSTITUTE(SUBSTITUTE(SUBSTITUTE('⚙️ 設定'!$B$5,"{N}",ENCODEURL(B138)),"{D}",ENCODEURL(I138)),"{K}",ENCODEURL(IFERROR(TEXT(K138,"d/m"),IFERROR(TEXT(DATEVALUE(K138),"d/m"),"—")))),"{M}",ENCODEURL(IFERROR(TEXT(M138,"d/m"),IFERROR(TEXT(DATEVALUE(M138),"d/m"),"—")))),"{P}",ENCODEURL(IFERROR(TEXT(T138,"#,##0"),"—"))),"{Y}",ENCODEURL('⚙️ 設定'!$B$3)),"{S}",ENCODEURL('⚙️ 設定'!$B$2)),"💰 追保費"))</f>
        <v/>
      </c>
      <c r="AE138" s="31">
        <f>IF(OR(B138="",C138=""),"",HYPERLINK("https://wa.me/"&amp;IF(LEN(REGEXREPLACE(""&amp;C138,"[^0-9]",""))=8,"852"&amp;REGEXREPLACE(""&amp;C138,"[^0-9]",""),REGEXREPLACE(""&amp;C138,"[^0-9]",""))&amp;"?text="&amp;SUBSTITUTE(SUBSTITUTE(SUBSTITUTE(SUBSTITUTE(SUBSTITUTE(SUBSTITUTE(SUBSTITUTE('⚙️ 設定'!$B$7,"{N}",ENCODEURL(B138)),"{D}",ENCODEURL(I138)),"{K}",ENCODEURL(IFERROR(TEXT(K138,"d/m"),IFERROR(TEXT(DATEVALUE(K138),"d/m"),"—")))),"{M}",ENCODEURL(IFERROR(TEXT(M138,"d/m"),IFERROR(TEXT(DATEVALUE(M138),"d/m"),"—")))),"{P}",ENCODEURL(IFERROR(TEXT(T138,"#,##0"),"—"))),"{Y}",ENCODEURL('⚙️ 設定'!$B$3)),"{S}",ENCODEURL('⚙️ 設定'!$B$2)),"✈️ 出發前"))</f>
        <v/>
      </c>
      <c r="AF138" s="32">
        <f>IF(OR(B138="",C138=""),"",HYPERLINK("https://wa.me/"&amp;IF(LEN(REGEXREPLACE(""&amp;C138,"[^0-9]",""))=8,"852"&amp;REGEXREPLACE(""&amp;C138,"[^0-9]",""),REGEXREPLACE(""&amp;C138,"[^0-9]",""))&amp;"?text="&amp;SUBSTITUTE(SUBSTITUTE(SUBSTITUTE(SUBSTITUTE(SUBSTITUTE(SUBSTITUTE(SUBSTITUTE('⚙️ 設定'!$B$9,"{N}",ENCODEURL(B138)),"{D}",ENCODEURL(I138)),"{K}",ENCODEURL(IFERROR(TEXT(K138,"d/m"),IFERROR(TEXT(DATEVALUE(K138),"d/m"),"—")))),"{M}",ENCODEURL(IFERROR(TEXT(M138,"d/m"),IFERROR(TEXT(DATEVALUE(M138),"d/m"),"—")))),"{P}",ENCODEURL(IFERROR(TEXT(T138,"#,##0"),"—"))),"{Y}",ENCODEURL('⚙️ 設定'!$B$3)),"{S}",ENCODEURL('⚙️ 設定'!$B$2)),"🏠 回港後"))</f>
        <v/>
      </c>
    </row>
    <row r="139">
      <c r="A139" s="6" t="n"/>
      <c r="K139" s="6" t="n"/>
      <c r="M139" s="6" t="n"/>
      <c r="T139" s="33" t="n"/>
      <c r="U139" s="34" t="n"/>
      <c r="V139" s="29" t="n"/>
      <c r="W139" s="27">
        <f>IF(K139="","",IF(ISNUMBER(K139),K139-2,IFERROR(DATEVALUE(K139)-2,"")))</f>
        <v/>
      </c>
      <c r="X139" s="29" t="n"/>
      <c r="Y139" s="27">
        <f>IF(M139="","",IF(ISNUMBER(M139),M139+2,IFERROR(DATEVALUE(M139)+2,"")))</f>
        <v/>
      </c>
      <c r="Z139" s="29" t="n"/>
      <c r="AA139" s="29" t="n"/>
      <c r="AB139" s="29" t="n"/>
      <c r="AC139" s="29" t="n"/>
      <c r="AD139" s="30">
        <f>IF(OR(B139="",C139=""),"",HYPERLINK("https://wa.me/"&amp;IF(LEN(REGEXREPLACE(""&amp;C139,"[^0-9]",""))=8,"852"&amp;REGEXREPLACE(""&amp;C139,"[^0-9]",""),REGEXREPLACE(""&amp;C139,"[^0-9]",""))&amp;"?text="&amp;SUBSTITUTE(SUBSTITUTE(SUBSTITUTE(SUBSTITUTE(SUBSTITUTE(SUBSTITUTE(SUBSTITUTE('⚙️ 設定'!$B$5,"{N}",ENCODEURL(B139)),"{D}",ENCODEURL(I139)),"{K}",ENCODEURL(IFERROR(TEXT(K139,"d/m"),IFERROR(TEXT(DATEVALUE(K139),"d/m"),"—")))),"{M}",ENCODEURL(IFERROR(TEXT(M139,"d/m"),IFERROR(TEXT(DATEVALUE(M139),"d/m"),"—")))),"{P}",ENCODEURL(IFERROR(TEXT(T139,"#,##0"),"—"))),"{Y}",ENCODEURL('⚙️ 設定'!$B$3)),"{S}",ENCODEURL('⚙️ 設定'!$B$2)),"💰 追保費"))</f>
        <v/>
      </c>
      <c r="AE139" s="31">
        <f>IF(OR(B139="",C139=""),"",HYPERLINK("https://wa.me/"&amp;IF(LEN(REGEXREPLACE(""&amp;C139,"[^0-9]",""))=8,"852"&amp;REGEXREPLACE(""&amp;C139,"[^0-9]",""),REGEXREPLACE(""&amp;C139,"[^0-9]",""))&amp;"?text="&amp;SUBSTITUTE(SUBSTITUTE(SUBSTITUTE(SUBSTITUTE(SUBSTITUTE(SUBSTITUTE(SUBSTITUTE('⚙️ 設定'!$B$7,"{N}",ENCODEURL(B139)),"{D}",ENCODEURL(I139)),"{K}",ENCODEURL(IFERROR(TEXT(K139,"d/m"),IFERROR(TEXT(DATEVALUE(K139),"d/m"),"—")))),"{M}",ENCODEURL(IFERROR(TEXT(M139,"d/m"),IFERROR(TEXT(DATEVALUE(M139),"d/m"),"—")))),"{P}",ENCODEURL(IFERROR(TEXT(T139,"#,##0"),"—"))),"{Y}",ENCODEURL('⚙️ 設定'!$B$3)),"{S}",ENCODEURL('⚙️ 設定'!$B$2)),"✈️ 出發前"))</f>
        <v/>
      </c>
      <c r="AF139" s="32">
        <f>IF(OR(B139="",C139=""),"",HYPERLINK("https://wa.me/"&amp;IF(LEN(REGEXREPLACE(""&amp;C139,"[^0-9]",""))=8,"852"&amp;REGEXREPLACE(""&amp;C139,"[^0-9]",""),REGEXREPLACE(""&amp;C139,"[^0-9]",""))&amp;"?text="&amp;SUBSTITUTE(SUBSTITUTE(SUBSTITUTE(SUBSTITUTE(SUBSTITUTE(SUBSTITUTE(SUBSTITUTE('⚙️ 設定'!$B$9,"{N}",ENCODEURL(B139)),"{D}",ENCODEURL(I139)),"{K}",ENCODEURL(IFERROR(TEXT(K139,"d/m"),IFERROR(TEXT(DATEVALUE(K139),"d/m"),"—")))),"{M}",ENCODEURL(IFERROR(TEXT(M139,"d/m"),IFERROR(TEXT(DATEVALUE(M139),"d/m"),"—")))),"{P}",ENCODEURL(IFERROR(TEXT(T139,"#,##0"),"—"))),"{Y}",ENCODEURL('⚙️ 設定'!$B$3)),"{S}",ENCODEURL('⚙️ 設定'!$B$2)),"🏠 回港後"))</f>
        <v/>
      </c>
    </row>
    <row r="140">
      <c r="A140" s="6" t="n"/>
      <c r="K140" s="6" t="n"/>
      <c r="M140" s="6" t="n"/>
      <c r="T140" s="33" t="n"/>
      <c r="U140" s="34" t="n"/>
      <c r="V140" s="29" t="n"/>
      <c r="W140" s="27">
        <f>IF(K140="","",IF(ISNUMBER(K140),K140-2,IFERROR(DATEVALUE(K140)-2,"")))</f>
        <v/>
      </c>
      <c r="X140" s="29" t="n"/>
      <c r="Y140" s="27">
        <f>IF(M140="","",IF(ISNUMBER(M140),M140+2,IFERROR(DATEVALUE(M140)+2,"")))</f>
        <v/>
      </c>
      <c r="Z140" s="29" t="n"/>
      <c r="AA140" s="29" t="n"/>
      <c r="AB140" s="29" t="n"/>
      <c r="AC140" s="29" t="n"/>
      <c r="AD140" s="30">
        <f>IF(OR(B140="",C140=""),"",HYPERLINK("https://wa.me/"&amp;IF(LEN(REGEXREPLACE(""&amp;C140,"[^0-9]",""))=8,"852"&amp;REGEXREPLACE(""&amp;C140,"[^0-9]",""),REGEXREPLACE(""&amp;C140,"[^0-9]",""))&amp;"?text="&amp;SUBSTITUTE(SUBSTITUTE(SUBSTITUTE(SUBSTITUTE(SUBSTITUTE(SUBSTITUTE(SUBSTITUTE('⚙️ 設定'!$B$5,"{N}",ENCODEURL(B140)),"{D}",ENCODEURL(I140)),"{K}",ENCODEURL(IFERROR(TEXT(K140,"d/m"),IFERROR(TEXT(DATEVALUE(K140),"d/m"),"—")))),"{M}",ENCODEURL(IFERROR(TEXT(M140,"d/m"),IFERROR(TEXT(DATEVALUE(M140),"d/m"),"—")))),"{P}",ENCODEURL(IFERROR(TEXT(T140,"#,##0"),"—"))),"{Y}",ENCODEURL('⚙️ 設定'!$B$3)),"{S}",ENCODEURL('⚙️ 設定'!$B$2)),"💰 追保費"))</f>
        <v/>
      </c>
      <c r="AE140" s="31">
        <f>IF(OR(B140="",C140=""),"",HYPERLINK("https://wa.me/"&amp;IF(LEN(REGEXREPLACE(""&amp;C140,"[^0-9]",""))=8,"852"&amp;REGEXREPLACE(""&amp;C140,"[^0-9]",""),REGEXREPLACE(""&amp;C140,"[^0-9]",""))&amp;"?text="&amp;SUBSTITUTE(SUBSTITUTE(SUBSTITUTE(SUBSTITUTE(SUBSTITUTE(SUBSTITUTE(SUBSTITUTE('⚙️ 設定'!$B$7,"{N}",ENCODEURL(B140)),"{D}",ENCODEURL(I140)),"{K}",ENCODEURL(IFERROR(TEXT(K140,"d/m"),IFERROR(TEXT(DATEVALUE(K140),"d/m"),"—")))),"{M}",ENCODEURL(IFERROR(TEXT(M140,"d/m"),IFERROR(TEXT(DATEVALUE(M140),"d/m"),"—")))),"{P}",ENCODEURL(IFERROR(TEXT(T140,"#,##0"),"—"))),"{Y}",ENCODEURL('⚙️ 設定'!$B$3)),"{S}",ENCODEURL('⚙️ 設定'!$B$2)),"✈️ 出發前"))</f>
        <v/>
      </c>
      <c r="AF140" s="32">
        <f>IF(OR(B140="",C140=""),"",HYPERLINK("https://wa.me/"&amp;IF(LEN(REGEXREPLACE(""&amp;C140,"[^0-9]",""))=8,"852"&amp;REGEXREPLACE(""&amp;C140,"[^0-9]",""),REGEXREPLACE(""&amp;C140,"[^0-9]",""))&amp;"?text="&amp;SUBSTITUTE(SUBSTITUTE(SUBSTITUTE(SUBSTITUTE(SUBSTITUTE(SUBSTITUTE(SUBSTITUTE('⚙️ 設定'!$B$9,"{N}",ENCODEURL(B140)),"{D}",ENCODEURL(I140)),"{K}",ENCODEURL(IFERROR(TEXT(K140,"d/m"),IFERROR(TEXT(DATEVALUE(K140),"d/m"),"—")))),"{M}",ENCODEURL(IFERROR(TEXT(M140,"d/m"),IFERROR(TEXT(DATEVALUE(M140),"d/m"),"—")))),"{P}",ENCODEURL(IFERROR(TEXT(T140,"#,##0"),"—"))),"{Y}",ENCODEURL('⚙️ 設定'!$B$3)),"{S}",ENCODEURL('⚙️ 設定'!$B$2)),"🏠 回港後"))</f>
        <v/>
      </c>
    </row>
    <row r="141">
      <c r="A141" s="6" t="n"/>
      <c r="K141" s="6" t="n"/>
      <c r="M141" s="6" t="n"/>
      <c r="T141" s="33" t="n"/>
      <c r="U141" s="34" t="n"/>
      <c r="V141" s="29" t="n"/>
      <c r="W141" s="27">
        <f>IF(K141="","",IF(ISNUMBER(K141),K141-2,IFERROR(DATEVALUE(K141)-2,"")))</f>
        <v/>
      </c>
      <c r="X141" s="29" t="n"/>
      <c r="Y141" s="27">
        <f>IF(M141="","",IF(ISNUMBER(M141),M141+2,IFERROR(DATEVALUE(M141)+2,"")))</f>
        <v/>
      </c>
      <c r="Z141" s="29" t="n"/>
      <c r="AA141" s="29" t="n"/>
      <c r="AB141" s="29" t="n"/>
      <c r="AC141" s="29" t="n"/>
      <c r="AD141" s="30">
        <f>IF(OR(B141="",C141=""),"",HYPERLINK("https://wa.me/"&amp;IF(LEN(REGEXREPLACE(""&amp;C141,"[^0-9]",""))=8,"852"&amp;REGEXREPLACE(""&amp;C141,"[^0-9]",""),REGEXREPLACE(""&amp;C141,"[^0-9]",""))&amp;"?text="&amp;SUBSTITUTE(SUBSTITUTE(SUBSTITUTE(SUBSTITUTE(SUBSTITUTE(SUBSTITUTE(SUBSTITUTE('⚙️ 設定'!$B$5,"{N}",ENCODEURL(B141)),"{D}",ENCODEURL(I141)),"{K}",ENCODEURL(IFERROR(TEXT(K141,"d/m"),IFERROR(TEXT(DATEVALUE(K141),"d/m"),"—")))),"{M}",ENCODEURL(IFERROR(TEXT(M141,"d/m"),IFERROR(TEXT(DATEVALUE(M141),"d/m"),"—")))),"{P}",ENCODEURL(IFERROR(TEXT(T141,"#,##0"),"—"))),"{Y}",ENCODEURL('⚙️ 設定'!$B$3)),"{S}",ENCODEURL('⚙️ 設定'!$B$2)),"💰 追保費"))</f>
        <v/>
      </c>
      <c r="AE141" s="31">
        <f>IF(OR(B141="",C141=""),"",HYPERLINK("https://wa.me/"&amp;IF(LEN(REGEXREPLACE(""&amp;C141,"[^0-9]",""))=8,"852"&amp;REGEXREPLACE(""&amp;C141,"[^0-9]",""),REGEXREPLACE(""&amp;C141,"[^0-9]",""))&amp;"?text="&amp;SUBSTITUTE(SUBSTITUTE(SUBSTITUTE(SUBSTITUTE(SUBSTITUTE(SUBSTITUTE(SUBSTITUTE('⚙️ 設定'!$B$7,"{N}",ENCODEURL(B141)),"{D}",ENCODEURL(I141)),"{K}",ENCODEURL(IFERROR(TEXT(K141,"d/m"),IFERROR(TEXT(DATEVALUE(K141),"d/m"),"—")))),"{M}",ENCODEURL(IFERROR(TEXT(M141,"d/m"),IFERROR(TEXT(DATEVALUE(M141),"d/m"),"—")))),"{P}",ENCODEURL(IFERROR(TEXT(T141,"#,##0"),"—"))),"{Y}",ENCODEURL('⚙️ 設定'!$B$3)),"{S}",ENCODEURL('⚙️ 設定'!$B$2)),"✈️ 出發前"))</f>
        <v/>
      </c>
      <c r="AF141" s="32">
        <f>IF(OR(B141="",C141=""),"",HYPERLINK("https://wa.me/"&amp;IF(LEN(REGEXREPLACE(""&amp;C141,"[^0-9]",""))=8,"852"&amp;REGEXREPLACE(""&amp;C141,"[^0-9]",""),REGEXREPLACE(""&amp;C141,"[^0-9]",""))&amp;"?text="&amp;SUBSTITUTE(SUBSTITUTE(SUBSTITUTE(SUBSTITUTE(SUBSTITUTE(SUBSTITUTE(SUBSTITUTE('⚙️ 設定'!$B$9,"{N}",ENCODEURL(B141)),"{D}",ENCODEURL(I141)),"{K}",ENCODEURL(IFERROR(TEXT(K141,"d/m"),IFERROR(TEXT(DATEVALUE(K141),"d/m"),"—")))),"{M}",ENCODEURL(IFERROR(TEXT(M141,"d/m"),IFERROR(TEXT(DATEVALUE(M141),"d/m"),"—")))),"{P}",ENCODEURL(IFERROR(TEXT(T141,"#,##0"),"—"))),"{Y}",ENCODEURL('⚙️ 設定'!$B$3)),"{S}",ENCODEURL('⚙️ 設定'!$B$2)),"🏠 回港後"))</f>
        <v/>
      </c>
    </row>
    <row r="142">
      <c r="A142" s="6" t="n"/>
      <c r="K142" s="6" t="n"/>
      <c r="M142" s="6" t="n"/>
      <c r="T142" s="33" t="n"/>
      <c r="U142" s="34" t="n"/>
      <c r="V142" s="29" t="n"/>
      <c r="W142" s="27">
        <f>IF(K142="","",IF(ISNUMBER(K142),K142-2,IFERROR(DATEVALUE(K142)-2,"")))</f>
        <v/>
      </c>
      <c r="X142" s="29" t="n"/>
      <c r="Y142" s="27">
        <f>IF(M142="","",IF(ISNUMBER(M142),M142+2,IFERROR(DATEVALUE(M142)+2,"")))</f>
        <v/>
      </c>
      <c r="Z142" s="29" t="n"/>
      <c r="AA142" s="29" t="n"/>
      <c r="AB142" s="29" t="n"/>
      <c r="AC142" s="29" t="n"/>
      <c r="AD142" s="30">
        <f>IF(OR(B142="",C142=""),"",HYPERLINK("https://wa.me/"&amp;IF(LEN(REGEXREPLACE(""&amp;C142,"[^0-9]",""))=8,"852"&amp;REGEXREPLACE(""&amp;C142,"[^0-9]",""),REGEXREPLACE(""&amp;C142,"[^0-9]",""))&amp;"?text="&amp;SUBSTITUTE(SUBSTITUTE(SUBSTITUTE(SUBSTITUTE(SUBSTITUTE(SUBSTITUTE(SUBSTITUTE('⚙️ 設定'!$B$5,"{N}",ENCODEURL(B142)),"{D}",ENCODEURL(I142)),"{K}",ENCODEURL(IFERROR(TEXT(K142,"d/m"),IFERROR(TEXT(DATEVALUE(K142),"d/m"),"—")))),"{M}",ENCODEURL(IFERROR(TEXT(M142,"d/m"),IFERROR(TEXT(DATEVALUE(M142),"d/m"),"—")))),"{P}",ENCODEURL(IFERROR(TEXT(T142,"#,##0"),"—"))),"{Y}",ENCODEURL('⚙️ 設定'!$B$3)),"{S}",ENCODEURL('⚙️ 設定'!$B$2)),"💰 追保費"))</f>
        <v/>
      </c>
      <c r="AE142" s="31">
        <f>IF(OR(B142="",C142=""),"",HYPERLINK("https://wa.me/"&amp;IF(LEN(REGEXREPLACE(""&amp;C142,"[^0-9]",""))=8,"852"&amp;REGEXREPLACE(""&amp;C142,"[^0-9]",""),REGEXREPLACE(""&amp;C142,"[^0-9]",""))&amp;"?text="&amp;SUBSTITUTE(SUBSTITUTE(SUBSTITUTE(SUBSTITUTE(SUBSTITUTE(SUBSTITUTE(SUBSTITUTE('⚙️ 設定'!$B$7,"{N}",ENCODEURL(B142)),"{D}",ENCODEURL(I142)),"{K}",ENCODEURL(IFERROR(TEXT(K142,"d/m"),IFERROR(TEXT(DATEVALUE(K142),"d/m"),"—")))),"{M}",ENCODEURL(IFERROR(TEXT(M142,"d/m"),IFERROR(TEXT(DATEVALUE(M142),"d/m"),"—")))),"{P}",ENCODEURL(IFERROR(TEXT(T142,"#,##0"),"—"))),"{Y}",ENCODEURL('⚙️ 設定'!$B$3)),"{S}",ENCODEURL('⚙️ 設定'!$B$2)),"✈️ 出發前"))</f>
        <v/>
      </c>
      <c r="AF142" s="32">
        <f>IF(OR(B142="",C142=""),"",HYPERLINK("https://wa.me/"&amp;IF(LEN(REGEXREPLACE(""&amp;C142,"[^0-9]",""))=8,"852"&amp;REGEXREPLACE(""&amp;C142,"[^0-9]",""),REGEXREPLACE(""&amp;C142,"[^0-9]",""))&amp;"?text="&amp;SUBSTITUTE(SUBSTITUTE(SUBSTITUTE(SUBSTITUTE(SUBSTITUTE(SUBSTITUTE(SUBSTITUTE('⚙️ 設定'!$B$9,"{N}",ENCODEURL(B142)),"{D}",ENCODEURL(I142)),"{K}",ENCODEURL(IFERROR(TEXT(K142,"d/m"),IFERROR(TEXT(DATEVALUE(K142),"d/m"),"—")))),"{M}",ENCODEURL(IFERROR(TEXT(M142,"d/m"),IFERROR(TEXT(DATEVALUE(M142),"d/m"),"—")))),"{P}",ENCODEURL(IFERROR(TEXT(T142,"#,##0"),"—"))),"{Y}",ENCODEURL('⚙️ 設定'!$B$3)),"{S}",ENCODEURL('⚙️ 設定'!$B$2)),"🏠 回港後"))</f>
        <v/>
      </c>
    </row>
    <row r="143">
      <c r="A143" s="6" t="n"/>
      <c r="K143" s="6" t="n"/>
      <c r="M143" s="6" t="n"/>
      <c r="T143" s="33" t="n"/>
      <c r="U143" s="34" t="n"/>
      <c r="V143" s="29" t="n"/>
      <c r="W143" s="27">
        <f>IF(K143="","",IF(ISNUMBER(K143),K143-2,IFERROR(DATEVALUE(K143)-2,"")))</f>
        <v/>
      </c>
      <c r="X143" s="29" t="n"/>
      <c r="Y143" s="27">
        <f>IF(M143="","",IF(ISNUMBER(M143),M143+2,IFERROR(DATEVALUE(M143)+2,"")))</f>
        <v/>
      </c>
      <c r="Z143" s="29" t="n"/>
      <c r="AA143" s="29" t="n"/>
      <c r="AB143" s="29" t="n"/>
      <c r="AC143" s="29" t="n"/>
      <c r="AD143" s="30">
        <f>IF(OR(B143="",C143=""),"",HYPERLINK("https://wa.me/"&amp;IF(LEN(REGEXREPLACE(""&amp;C143,"[^0-9]",""))=8,"852"&amp;REGEXREPLACE(""&amp;C143,"[^0-9]",""),REGEXREPLACE(""&amp;C143,"[^0-9]",""))&amp;"?text="&amp;SUBSTITUTE(SUBSTITUTE(SUBSTITUTE(SUBSTITUTE(SUBSTITUTE(SUBSTITUTE(SUBSTITUTE('⚙️ 設定'!$B$5,"{N}",ENCODEURL(B143)),"{D}",ENCODEURL(I143)),"{K}",ENCODEURL(IFERROR(TEXT(K143,"d/m"),IFERROR(TEXT(DATEVALUE(K143),"d/m"),"—")))),"{M}",ENCODEURL(IFERROR(TEXT(M143,"d/m"),IFERROR(TEXT(DATEVALUE(M143),"d/m"),"—")))),"{P}",ENCODEURL(IFERROR(TEXT(T143,"#,##0"),"—"))),"{Y}",ENCODEURL('⚙️ 設定'!$B$3)),"{S}",ENCODEURL('⚙️ 設定'!$B$2)),"💰 追保費"))</f>
        <v/>
      </c>
      <c r="AE143" s="31">
        <f>IF(OR(B143="",C143=""),"",HYPERLINK("https://wa.me/"&amp;IF(LEN(REGEXREPLACE(""&amp;C143,"[^0-9]",""))=8,"852"&amp;REGEXREPLACE(""&amp;C143,"[^0-9]",""),REGEXREPLACE(""&amp;C143,"[^0-9]",""))&amp;"?text="&amp;SUBSTITUTE(SUBSTITUTE(SUBSTITUTE(SUBSTITUTE(SUBSTITUTE(SUBSTITUTE(SUBSTITUTE('⚙️ 設定'!$B$7,"{N}",ENCODEURL(B143)),"{D}",ENCODEURL(I143)),"{K}",ENCODEURL(IFERROR(TEXT(K143,"d/m"),IFERROR(TEXT(DATEVALUE(K143),"d/m"),"—")))),"{M}",ENCODEURL(IFERROR(TEXT(M143,"d/m"),IFERROR(TEXT(DATEVALUE(M143),"d/m"),"—")))),"{P}",ENCODEURL(IFERROR(TEXT(T143,"#,##0"),"—"))),"{Y}",ENCODEURL('⚙️ 設定'!$B$3)),"{S}",ENCODEURL('⚙️ 設定'!$B$2)),"✈️ 出發前"))</f>
        <v/>
      </c>
      <c r="AF143" s="32">
        <f>IF(OR(B143="",C143=""),"",HYPERLINK("https://wa.me/"&amp;IF(LEN(REGEXREPLACE(""&amp;C143,"[^0-9]",""))=8,"852"&amp;REGEXREPLACE(""&amp;C143,"[^0-9]",""),REGEXREPLACE(""&amp;C143,"[^0-9]",""))&amp;"?text="&amp;SUBSTITUTE(SUBSTITUTE(SUBSTITUTE(SUBSTITUTE(SUBSTITUTE(SUBSTITUTE(SUBSTITUTE('⚙️ 設定'!$B$9,"{N}",ENCODEURL(B143)),"{D}",ENCODEURL(I143)),"{K}",ENCODEURL(IFERROR(TEXT(K143,"d/m"),IFERROR(TEXT(DATEVALUE(K143),"d/m"),"—")))),"{M}",ENCODEURL(IFERROR(TEXT(M143,"d/m"),IFERROR(TEXT(DATEVALUE(M143),"d/m"),"—")))),"{P}",ENCODEURL(IFERROR(TEXT(T143,"#,##0"),"—"))),"{Y}",ENCODEURL('⚙️ 設定'!$B$3)),"{S}",ENCODEURL('⚙️ 設定'!$B$2)),"🏠 回港後"))</f>
        <v/>
      </c>
    </row>
    <row r="144">
      <c r="A144" s="6" t="n"/>
      <c r="K144" s="6" t="n"/>
      <c r="M144" s="6" t="n"/>
      <c r="T144" s="33" t="n"/>
      <c r="U144" s="34" t="n"/>
      <c r="V144" s="29" t="n"/>
      <c r="W144" s="27">
        <f>IF(K144="","",IF(ISNUMBER(K144),K144-2,IFERROR(DATEVALUE(K144)-2,"")))</f>
        <v/>
      </c>
      <c r="X144" s="29" t="n"/>
      <c r="Y144" s="27">
        <f>IF(M144="","",IF(ISNUMBER(M144),M144+2,IFERROR(DATEVALUE(M144)+2,"")))</f>
        <v/>
      </c>
      <c r="Z144" s="29" t="n"/>
      <c r="AA144" s="29" t="n"/>
      <c r="AB144" s="29" t="n"/>
      <c r="AC144" s="29" t="n"/>
      <c r="AD144" s="30">
        <f>IF(OR(B144="",C144=""),"",HYPERLINK("https://wa.me/"&amp;IF(LEN(REGEXREPLACE(""&amp;C144,"[^0-9]",""))=8,"852"&amp;REGEXREPLACE(""&amp;C144,"[^0-9]",""),REGEXREPLACE(""&amp;C144,"[^0-9]",""))&amp;"?text="&amp;SUBSTITUTE(SUBSTITUTE(SUBSTITUTE(SUBSTITUTE(SUBSTITUTE(SUBSTITUTE(SUBSTITUTE('⚙️ 設定'!$B$5,"{N}",ENCODEURL(B144)),"{D}",ENCODEURL(I144)),"{K}",ENCODEURL(IFERROR(TEXT(K144,"d/m"),IFERROR(TEXT(DATEVALUE(K144),"d/m"),"—")))),"{M}",ENCODEURL(IFERROR(TEXT(M144,"d/m"),IFERROR(TEXT(DATEVALUE(M144),"d/m"),"—")))),"{P}",ENCODEURL(IFERROR(TEXT(T144,"#,##0"),"—"))),"{Y}",ENCODEURL('⚙️ 設定'!$B$3)),"{S}",ENCODEURL('⚙️ 設定'!$B$2)),"💰 追保費"))</f>
        <v/>
      </c>
      <c r="AE144" s="31">
        <f>IF(OR(B144="",C144=""),"",HYPERLINK("https://wa.me/"&amp;IF(LEN(REGEXREPLACE(""&amp;C144,"[^0-9]",""))=8,"852"&amp;REGEXREPLACE(""&amp;C144,"[^0-9]",""),REGEXREPLACE(""&amp;C144,"[^0-9]",""))&amp;"?text="&amp;SUBSTITUTE(SUBSTITUTE(SUBSTITUTE(SUBSTITUTE(SUBSTITUTE(SUBSTITUTE(SUBSTITUTE('⚙️ 設定'!$B$7,"{N}",ENCODEURL(B144)),"{D}",ENCODEURL(I144)),"{K}",ENCODEURL(IFERROR(TEXT(K144,"d/m"),IFERROR(TEXT(DATEVALUE(K144),"d/m"),"—")))),"{M}",ENCODEURL(IFERROR(TEXT(M144,"d/m"),IFERROR(TEXT(DATEVALUE(M144),"d/m"),"—")))),"{P}",ENCODEURL(IFERROR(TEXT(T144,"#,##0"),"—"))),"{Y}",ENCODEURL('⚙️ 設定'!$B$3)),"{S}",ENCODEURL('⚙️ 設定'!$B$2)),"✈️ 出發前"))</f>
        <v/>
      </c>
      <c r="AF144" s="32">
        <f>IF(OR(B144="",C144=""),"",HYPERLINK("https://wa.me/"&amp;IF(LEN(REGEXREPLACE(""&amp;C144,"[^0-9]",""))=8,"852"&amp;REGEXREPLACE(""&amp;C144,"[^0-9]",""),REGEXREPLACE(""&amp;C144,"[^0-9]",""))&amp;"?text="&amp;SUBSTITUTE(SUBSTITUTE(SUBSTITUTE(SUBSTITUTE(SUBSTITUTE(SUBSTITUTE(SUBSTITUTE('⚙️ 設定'!$B$9,"{N}",ENCODEURL(B144)),"{D}",ENCODEURL(I144)),"{K}",ENCODEURL(IFERROR(TEXT(K144,"d/m"),IFERROR(TEXT(DATEVALUE(K144),"d/m"),"—")))),"{M}",ENCODEURL(IFERROR(TEXT(M144,"d/m"),IFERROR(TEXT(DATEVALUE(M144),"d/m"),"—")))),"{P}",ENCODEURL(IFERROR(TEXT(T144,"#,##0"),"—"))),"{Y}",ENCODEURL('⚙️ 設定'!$B$3)),"{S}",ENCODEURL('⚙️ 設定'!$B$2)),"🏠 回港後"))</f>
        <v/>
      </c>
    </row>
    <row r="145">
      <c r="A145" s="6" t="n"/>
      <c r="K145" s="6" t="n"/>
      <c r="M145" s="6" t="n"/>
      <c r="T145" s="33" t="n"/>
      <c r="U145" s="34" t="n"/>
      <c r="V145" s="29" t="n"/>
      <c r="W145" s="27">
        <f>IF(K145="","",IF(ISNUMBER(K145),K145-2,IFERROR(DATEVALUE(K145)-2,"")))</f>
        <v/>
      </c>
      <c r="X145" s="29" t="n"/>
      <c r="Y145" s="27">
        <f>IF(M145="","",IF(ISNUMBER(M145),M145+2,IFERROR(DATEVALUE(M145)+2,"")))</f>
        <v/>
      </c>
      <c r="Z145" s="29" t="n"/>
      <c r="AA145" s="29" t="n"/>
      <c r="AB145" s="29" t="n"/>
      <c r="AC145" s="29" t="n"/>
      <c r="AD145" s="30">
        <f>IF(OR(B145="",C145=""),"",HYPERLINK("https://wa.me/"&amp;IF(LEN(REGEXREPLACE(""&amp;C145,"[^0-9]",""))=8,"852"&amp;REGEXREPLACE(""&amp;C145,"[^0-9]",""),REGEXREPLACE(""&amp;C145,"[^0-9]",""))&amp;"?text="&amp;SUBSTITUTE(SUBSTITUTE(SUBSTITUTE(SUBSTITUTE(SUBSTITUTE(SUBSTITUTE(SUBSTITUTE('⚙️ 設定'!$B$5,"{N}",ENCODEURL(B145)),"{D}",ENCODEURL(I145)),"{K}",ENCODEURL(IFERROR(TEXT(K145,"d/m"),IFERROR(TEXT(DATEVALUE(K145),"d/m"),"—")))),"{M}",ENCODEURL(IFERROR(TEXT(M145,"d/m"),IFERROR(TEXT(DATEVALUE(M145),"d/m"),"—")))),"{P}",ENCODEURL(IFERROR(TEXT(T145,"#,##0"),"—"))),"{Y}",ENCODEURL('⚙️ 設定'!$B$3)),"{S}",ENCODEURL('⚙️ 設定'!$B$2)),"💰 追保費"))</f>
        <v/>
      </c>
      <c r="AE145" s="31">
        <f>IF(OR(B145="",C145=""),"",HYPERLINK("https://wa.me/"&amp;IF(LEN(REGEXREPLACE(""&amp;C145,"[^0-9]",""))=8,"852"&amp;REGEXREPLACE(""&amp;C145,"[^0-9]",""),REGEXREPLACE(""&amp;C145,"[^0-9]",""))&amp;"?text="&amp;SUBSTITUTE(SUBSTITUTE(SUBSTITUTE(SUBSTITUTE(SUBSTITUTE(SUBSTITUTE(SUBSTITUTE('⚙️ 設定'!$B$7,"{N}",ENCODEURL(B145)),"{D}",ENCODEURL(I145)),"{K}",ENCODEURL(IFERROR(TEXT(K145,"d/m"),IFERROR(TEXT(DATEVALUE(K145),"d/m"),"—")))),"{M}",ENCODEURL(IFERROR(TEXT(M145,"d/m"),IFERROR(TEXT(DATEVALUE(M145),"d/m"),"—")))),"{P}",ENCODEURL(IFERROR(TEXT(T145,"#,##0"),"—"))),"{Y}",ENCODEURL('⚙️ 設定'!$B$3)),"{S}",ENCODEURL('⚙️ 設定'!$B$2)),"✈️ 出發前"))</f>
        <v/>
      </c>
      <c r="AF145" s="32">
        <f>IF(OR(B145="",C145=""),"",HYPERLINK("https://wa.me/"&amp;IF(LEN(REGEXREPLACE(""&amp;C145,"[^0-9]",""))=8,"852"&amp;REGEXREPLACE(""&amp;C145,"[^0-9]",""),REGEXREPLACE(""&amp;C145,"[^0-9]",""))&amp;"?text="&amp;SUBSTITUTE(SUBSTITUTE(SUBSTITUTE(SUBSTITUTE(SUBSTITUTE(SUBSTITUTE(SUBSTITUTE('⚙️ 設定'!$B$9,"{N}",ENCODEURL(B145)),"{D}",ENCODEURL(I145)),"{K}",ENCODEURL(IFERROR(TEXT(K145,"d/m"),IFERROR(TEXT(DATEVALUE(K145),"d/m"),"—")))),"{M}",ENCODEURL(IFERROR(TEXT(M145,"d/m"),IFERROR(TEXT(DATEVALUE(M145),"d/m"),"—")))),"{P}",ENCODEURL(IFERROR(TEXT(T145,"#,##0"),"—"))),"{Y}",ENCODEURL('⚙️ 設定'!$B$3)),"{S}",ENCODEURL('⚙️ 設定'!$B$2)),"🏠 回港後"))</f>
        <v/>
      </c>
    </row>
    <row r="146">
      <c r="A146" s="6" t="n"/>
      <c r="K146" s="6" t="n"/>
      <c r="M146" s="6" t="n"/>
      <c r="T146" s="33" t="n"/>
      <c r="U146" s="34" t="n"/>
      <c r="V146" s="29" t="n"/>
      <c r="W146" s="27">
        <f>IF(K146="","",IF(ISNUMBER(K146),K146-2,IFERROR(DATEVALUE(K146)-2,"")))</f>
        <v/>
      </c>
      <c r="X146" s="29" t="n"/>
      <c r="Y146" s="27">
        <f>IF(M146="","",IF(ISNUMBER(M146),M146+2,IFERROR(DATEVALUE(M146)+2,"")))</f>
        <v/>
      </c>
      <c r="Z146" s="29" t="n"/>
      <c r="AA146" s="29" t="n"/>
      <c r="AB146" s="29" t="n"/>
      <c r="AC146" s="29" t="n"/>
      <c r="AD146" s="30">
        <f>IF(OR(B146="",C146=""),"",HYPERLINK("https://wa.me/"&amp;IF(LEN(REGEXREPLACE(""&amp;C146,"[^0-9]",""))=8,"852"&amp;REGEXREPLACE(""&amp;C146,"[^0-9]",""),REGEXREPLACE(""&amp;C146,"[^0-9]",""))&amp;"?text="&amp;SUBSTITUTE(SUBSTITUTE(SUBSTITUTE(SUBSTITUTE(SUBSTITUTE(SUBSTITUTE(SUBSTITUTE('⚙️ 設定'!$B$5,"{N}",ENCODEURL(B146)),"{D}",ENCODEURL(I146)),"{K}",ENCODEURL(IFERROR(TEXT(K146,"d/m"),IFERROR(TEXT(DATEVALUE(K146),"d/m"),"—")))),"{M}",ENCODEURL(IFERROR(TEXT(M146,"d/m"),IFERROR(TEXT(DATEVALUE(M146),"d/m"),"—")))),"{P}",ENCODEURL(IFERROR(TEXT(T146,"#,##0"),"—"))),"{Y}",ENCODEURL('⚙️ 設定'!$B$3)),"{S}",ENCODEURL('⚙️ 設定'!$B$2)),"💰 追保費"))</f>
        <v/>
      </c>
      <c r="AE146" s="31">
        <f>IF(OR(B146="",C146=""),"",HYPERLINK("https://wa.me/"&amp;IF(LEN(REGEXREPLACE(""&amp;C146,"[^0-9]",""))=8,"852"&amp;REGEXREPLACE(""&amp;C146,"[^0-9]",""),REGEXREPLACE(""&amp;C146,"[^0-9]",""))&amp;"?text="&amp;SUBSTITUTE(SUBSTITUTE(SUBSTITUTE(SUBSTITUTE(SUBSTITUTE(SUBSTITUTE(SUBSTITUTE('⚙️ 設定'!$B$7,"{N}",ENCODEURL(B146)),"{D}",ENCODEURL(I146)),"{K}",ENCODEURL(IFERROR(TEXT(K146,"d/m"),IFERROR(TEXT(DATEVALUE(K146),"d/m"),"—")))),"{M}",ENCODEURL(IFERROR(TEXT(M146,"d/m"),IFERROR(TEXT(DATEVALUE(M146),"d/m"),"—")))),"{P}",ENCODEURL(IFERROR(TEXT(T146,"#,##0"),"—"))),"{Y}",ENCODEURL('⚙️ 設定'!$B$3)),"{S}",ENCODEURL('⚙️ 設定'!$B$2)),"✈️ 出發前"))</f>
        <v/>
      </c>
      <c r="AF146" s="32">
        <f>IF(OR(B146="",C146=""),"",HYPERLINK("https://wa.me/"&amp;IF(LEN(REGEXREPLACE(""&amp;C146,"[^0-9]",""))=8,"852"&amp;REGEXREPLACE(""&amp;C146,"[^0-9]",""),REGEXREPLACE(""&amp;C146,"[^0-9]",""))&amp;"?text="&amp;SUBSTITUTE(SUBSTITUTE(SUBSTITUTE(SUBSTITUTE(SUBSTITUTE(SUBSTITUTE(SUBSTITUTE('⚙️ 設定'!$B$9,"{N}",ENCODEURL(B146)),"{D}",ENCODEURL(I146)),"{K}",ENCODEURL(IFERROR(TEXT(K146,"d/m"),IFERROR(TEXT(DATEVALUE(K146),"d/m"),"—")))),"{M}",ENCODEURL(IFERROR(TEXT(M146,"d/m"),IFERROR(TEXT(DATEVALUE(M146),"d/m"),"—")))),"{P}",ENCODEURL(IFERROR(TEXT(T146,"#,##0"),"—"))),"{Y}",ENCODEURL('⚙️ 設定'!$B$3)),"{S}",ENCODEURL('⚙️ 設定'!$B$2)),"🏠 回港後"))</f>
        <v/>
      </c>
    </row>
    <row r="147">
      <c r="A147" s="6" t="n"/>
      <c r="K147" s="6" t="n"/>
      <c r="M147" s="6" t="n"/>
      <c r="T147" s="33" t="n"/>
      <c r="U147" s="34" t="n"/>
      <c r="V147" s="29" t="n"/>
      <c r="W147" s="27">
        <f>IF(K147="","",IF(ISNUMBER(K147),K147-2,IFERROR(DATEVALUE(K147)-2,"")))</f>
        <v/>
      </c>
      <c r="X147" s="29" t="n"/>
      <c r="Y147" s="27">
        <f>IF(M147="","",IF(ISNUMBER(M147),M147+2,IFERROR(DATEVALUE(M147)+2,"")))</f>
        <v/>
      </c>
      <c r="Z147" s="29" t="n"/>
      <c r="AA147" s="29" t="n"/>
      <c r="AB147" s="29" t="n"/>
      <c r="AC147" s="29" t="n"/>
      <c r="AD147" s="30">
        <f>IF(OR(B147="",C147=""),"",HYPERLINK("https://wa.me/"&amp;IF(LEN(REGEXREPLACE(""&amp;C147,"[^0-9]",""))=8,"852"&amp;REGEXREPLACE(""&amp;C147,"[^0-9]",""),REGEXREPLACE(""&amp;C147,"[^0-9]",""))&amp;"?text="&amp;SUBSTITUTE(SUBSTITUTE(SUBSTITUTE(SUBSTITUTE(SUBSTITUTE(SUBSTITUTE(SUBSTITUTE('⚙️ 設定'!$B$5,"{N}",ENCODEURL(B147)),"{D}",ENCODEURL(I147)),"{K}",ENCODEURL(IFERROR(TEXT(K147,"d/m"),IFERROR(TEXT(DATEVALUE(K147),"d/m"),"—")))),"{M}",ENCODEURL(IFERROR(TEXT(M147,"d/m"),IFERROR(TEXT(DATEVALUE(M147),"d/m"),"—")))),"{P}",ENCODEURL(IFERROR(TEXT(T147,"#,##0"),"—"))),"{Y}",ENCODEURL('⚙️ 設定'!$B$3)),"{S}",ENCODEURL('⚙️ 設定'!$B$2)),"💰 追保費"))</f>
        <v/>
      </c>
      <c r="AE147" s="31">
        <f>IF(OR(B147="",C147=""),"",HYPERLINK("https://wa.me/"&amp;IF(LEN(REGEXREPLACE(""&amp;C147,"[^0-9]",""))=8,"852"&amp;REGEXREPLACE(""&amp;C147,"[^0-9]",""),REGEXREPLACE(""&amp;C147,"[^0-9]",""))&amp;"?text="&amp;SUBSTITUTE(SUBSTITUTE(SUBSTITUTE(SUBSTITUTE(SUBSTITUTE(SUBSTITUTE(SUBSTITUTE('⚙️ 設定'!$B$7,"{N}",ENCODEURL(B147)),"{D}",ENCODEURL(I147)),"{K}",ENCODEURL(IFERROR(TEXT(K147,"d/m"),IFERROR(TEXT(DATEVALUE(K147),"d/m"),"—")))),"{M}",ENCODEURL(IFERROR(TEXT(M147,"d/m"),IFERROR(TEXT(DATEVALUE(M147),"d/m"),"—")))),"{P}",ENCODEURL(IFERROR(TEXT(T147,"#,##0"),"—"))),"{Y}",ENCODEURL('⚙️ 設定'!$B$3)),"{S}",ENCODEURL('⚙️ 設定'!$B$2)),"✈️ 出發前"))</f>
        <v/>
      </c>
      <c r="AF147" s="32">
        <f>IF(OR(B147="",C147=""),"",HYPERLINK("https://wa.me/"&amp;IF(LEN(REGEXREPLACE(""&amp;C147,"[^0-9]",""))=8,"852"&amp;REGEXREPLACE(""&amp;C147,"[^0-9]",""),REGEXREPLACE(""&amp;C147,"[^0-9]",""))&amp;"?text="&amp;SUBSTITUTE(SUBSTITUTE(SUBSTITUTE(SUBSTITUTE(SUBSTITUTE(SUBSTITUTE(SUBSTITUTE('⚙️ 設定'!$B$9,"{N}",ENCODEURL(B147)),"{D}",ENCODEURL(I147)),"{K}",ENCODEURL(IFERROR(TEXT(K147,"d/m"),IFERROR(TEXT(DATEVALUE(K147),"d/m"),"—")))),"{M}",ENCODEURL(IFERROR(TEXT(M147,"d/m"),IFERROR(TEXT(DATEVALUE(M147),"d/m"),"—")))),"{P}",ENCODEURL(IFERROR(TEXT(T147,"#,##0"),"—"))),"{Y}",ENCODEURL('⚙️ 設定'!$B$3)),"{S}",ENCODEURL('⚙️ 設定'!$B$2)),"🏠 回港後"))</f>
        <v/>
      </c>
    </row>
    <row r="148">
      <c r="A148" s="6" t="n"/>
      <c r="K148" s="6" t="n"/>
      <c r="M148" s="6" t="n"/>
      <c r="T148" s="33" t="n"/>
      <c r="U148" s="34" t="n"/>
      <c r="V148" s="29" t="n"/>
      <c r="W148" s="27">
        <f>IF(K148="","",IF(ISNUMBER(K148),K148-2,IFERROR(DATEVALUE(K148)-2,"")))</f>
        <v/>
      </c>
      <c r="X148" s="29" t="n"/>
      <c r="Y148" s="27">
        <f>IF(M148="","",IF(ISNUMBER(M148),M148+2,IFERROR(DATEVALUE(M148)+2,"")))</f>
        <v/>
      </c>
      <c r="Z148" s="29" t="n"/>
      <c r="AA148" s="29" t="n"/>
      <c r="AB148" s="29" t="n"/>
      <c r="AC148" s="29" t="n"/>
      <c r="AD148" s="30">
        <f>IF(OR(B148="",C148=""),"",HYPERLINK("https://wa.me/"&amp;IF(LEN(REGEXREPLACE(""&amp;C148,"[^0-9]",""))=8,"852"&amp;REGEXREPLACE(""&amp;C148,"[^0-9]",""),REGEXREPLACE(""&amp;C148,"[^0-9]",""))&amp;"?text="&amp;SUBSTITUTE(SUBSTITUTE(SUBSTITUTE(SUBSTITUTE(SUBSTITUTE(SUBSTITUTE(SUBSTITUTE('⚙️ 設定'!$B$5,"{N}",ENCODEURL(B148)),"{D}",ENCODEURL(I148)),"{K}",ENCODEURL(IFERROR(TEXT(K148,"d/m"),IFERROR(TEXT(DATEVALUE(K148),"d/m"),"—")))),"{M}",ENCODEURL(IFERROR(TEXT(M148,"d/m"),IFERROR(TEXT(DATEVALUE(M148),"d/m"),"—")))),"{P}",ENCODEURL(IFERROR(TEXT(T148,"#,##0"),"—"))),"{Y}",ENCODEURL('⚙️ 設定'!$B$3)),"{S}",ENCODEURL('⚙️ 設定'!$B$2)),"💰 追保費"))</f>
        <v/>
      </c>
      <c r="AE148" s="31">
        <f>IF(OR(B148="",C148=""),"",HYPERLINK("https://wa.me/"&amp;IF(LEN(REGEXREPLACE(""&amp;C148,"[^0-9]",""))=8,"852"&amp;REGEXREPLACE(""&amp;C148,"[^0-9]",""),REGEXREPLACE(""&amp;C148,"[^0-9]",""))&amp;"?text="&amp;SUBSTITUTE(SUBSTITUTE(SUBSTITUTE(SUBSTITUTE(SUBSTITUTE(SUBSTITUTE(SUBSTITUTE('⚙️ 設定'!$B$7,"{N}",ENCODEURL(B148)),"{D}",ENCODEURL(I148)),"{K}",ENCODEURL(IFERROR(TEXT(K148,"d/m"),IFERROR(TEXT(DATEVALUE(K148),"d/m"),"—")))),"{M}",ENCODEURL(IFERROR(TEXT(M148,"d/m"),IFERROR(TEXT(DATEVALUE(M148),"d/m"),"—")))),"{P}",ENCODEURL(IFERROR(TEXT(T148,"#,##0"),"—"))),"{Y}",ENCODEURL('⚙️ 設定'!$B$3)),"{S}",ENCODEURL('⚙️ 設定'!$B$2)),"✈️ 出發前"))</f>
        <v/>
      </c>
      <c r="AF148" s="32">
        <f>IF(OR(B148="",C148=""),"",HYPERLINK("https://wa.me/"&amp;IF(LEN(REGEXREPLACE(""&amp;C148,"[^0-9]",""))=8,"852"&amp;REGEXREPLACE(""&amp;C148,"[^0-9]",""),REGEXREPLACE(""&amp;C148,"[^0-9]",""))&amp;"?text="&amp;SUBSTITUTE(SUBSTITUTE(SUBSTITUTE(SUBSTITUTE(SUBSTITUTE(SUBSTITUTE(SUBSTITUTE('⚙️ 設定'!$B$9,"{N}",ENCODEURL(B148)),"{D}",ENCODEURL(I148)),"{K}",ENCODEURL(IFERROR(TEXT(K148,"d/m"),IFERROR(TEXT(DATEVALUE(K148),"d/m"),"—")))),"{M}",ENCODEURL(IFERROR(TEXT(M148,"d/m"),IFERROR(TEXT(DATEVALUE(M148),"d/m"),"—")))),"{P}",ENCODEURL(IFERROR(TEXT(T148,"#,##0"),"—"))),"{Y}",ENCODEURL('⚙️ 設定'!$B$3)),"{S}",ENCODEURL('⚙️ 設定'!$B$2)),"🏠 回港後"))</f>
        <v/>
      </c>
    </row>
    <row r="149">
      <c r="A149" s="6" t="n"/>
      <c r="K149" s="6" t="n"/>
      <c r="M149" s="6" t="n"/>
      <c r="T149" s="33" t="n"/>
      <c r="U149" s="34" t="n"/>
      <c r="V149" s="29" t="n"/>
      <c r="W149" s="27">
        <f>IF(K149="","",IF(ISNUMBER(K149),K149-2,IFERROR(DATEVALUE(K149)-2,"")))</f>
        <v/>
      </c>
      <c r="X149" s="29" t="n"/>
      <c r="Y149" s="27">
        <f>IF(M149="","",IF(ISNUMBER(M149),M149+2,IFERROR(DATEVALUE(M149)+2,"")))</f>
        <v/>
      </c>
      <c r="Z149" s="29" t="n"/>
      <c r="AA149" s="29" t="n"/>
      <c r="AB149" s="29" t="n"/>
      <c r="AC149" s="29" t="n"/>
      <c r="AD149" s="30">
        <f>IF(OR(B149="",C149=""),"",HYPERLINK("https://wa.me/"&amp;IF(LEN(REGEXREPLACE(""&amp;C149,"[^0-9]",""))=8,"852"&amp;REGEXREPLACE(""&amp;C149,"[^0-9]",""),REGEXREPLACE(""&amp;C149,"[^0-9]",""))&amp;"?text="&amp;SUBSTITUTE(SUBSTITUTE(SUBSTITUTE(SUBSTITUTE(SUBSTITUTE(SUBSTITUTE(SUBSTITUTE('⚙️ 設定'!$B$5,"{N}",ENCODEURL(B149)),"{D}",ENCODEURL(I149)),"{K}",ENCODEURL(IFERROR(TEXT(K149,"d/m"),IFERROR(TEXT(DATEVALUE(K149),"d/m"),"—")))),"{M}",ENCODEURL(IFERROR(TEXT(M149,"d/m"),IFERROR(TEXT(DATEVALUE(M149),"d/m"),"—")))),"{P}",ENCODEURL(IFERROR(TEXT(T149,"#,##0"),"—"))),"{Y}",ENCODEURL('⚙️ 設定'!$B$3)),"{S}",ENCODEURL('⚙️ 設定'!$B$2)),"💰 追保費"))</f>
        <v/>
      </c>
      <c r="AE149" s="31">
        <f>IF(OR(B149="",C149=""),"",HYPERLINK("https://wa.me/"&amp;IF(LEN(REGEXREPLACE(""&amp;C149,"[^0-9]",""))=8,"852"&amp;REGEXREPLACE(""&amp;C149,"[^0-9]",""),REGEXREPLACE(""&amp;C149,"[^0-9]",""))&amp;"?text="&amp;SUBSTITUTE(SUBSTITUTE(SUBSTITUTE(SUBSTITUTE(SUBSTITUTE(SUBSTITUTE(SUBSTITUTE('⚙️ 設定'!$B$7,"{N}",ENCODEURL(B149)),"{D}",ENCODEURL(I149)),"{K}",ENCODEURL(IFERROR(TEXT(K149,"d/m"),IFERROR(TEXT(DATEVALUE(K149),"d/m"),"—")))),"{M}",ENCODEURL(IFERROR(TEXT(M149,"d/m"),IFERROR(TEXT(DATEVALUE(M149),"d/m"),"—")))),"{P}",ENCODEURL(IFERROR(TEXT(T149,"#,##0"),"—"))),"{Y}",ENCODEURL('⚙️ 設定'!$B$3)),"{S}",ENCODEURL('⚙️ 設定'!$B$2)),"✈️ 出發前"))</f>
        <v/>
      </c>
      <c r="AF149" s="32">
        <f>IF(OR(B149="",C149=""),"",HYPERLINK("https://wa.me/"&amp;IF(LEN(REGEXREPLACE(""&amp;C149,"[^0-9]",""))=8,"852"&amp;REGEXREPLACE(""&amp;C149,"[^0-9]",""),REGEXREPLACE(""&amp;C149,"[^0-9]",""))&amp;"?text="&amp;SUBSTITUTE(SUBSTITUTE(SUBSTITUTE(SUBSTITUTE(SUBSTITUTE(SUBSTITUTE(SUBSTITUTE('⚙️ 設定'!$B$9,"{N}",ENCODEURL(B149)),"{D}",ENCODEURL(I149)),"{K}",ENCODEURL(IFERROR(TEXT(K149,"d/m"),IFERROR(TEXT(DATEVALUE(K149),"d/m"),"—")))),"{M}",ENCODEURL(IFERROR(TEXT(M149,"d/m"),IFERROR(TEXT(DATEVALUE(M149),"d/m"),"—")))),"{P}",ENCODEURL(IFERROR(TEXT(T149,"#,##0"),"—"))),"{Y}",ENCODEURL('⚙️ 設定'!$B$3)),"{S}",ENCODEURL('⚙️ 設定'!$B$2)),"🏠 回港後"))</f>
        <v/>
      </c>
    </row>
    <row r="150">
      <c r="A150" s="6" t="n"/>
      <c r="K150" s="6" t="n"/>
      <c r="M150" s="6" t="n"/>
      <c r="T150" s="33" t="n"/>
      <c r="U150" s="34" t="n"/>
      <c r="V150" s="29" t="n"/>
      <c r="W150" s="27">
        <f>IF(K150="","",IF(ISNUMBER(K150),K150-2,IFERROR(DATEVALUE(K150)-2,"")))</f>
        <v/>
      </c>
      <c r="X150" s="29" t="n"/>
      <c r="Y150" s="27">
        <f>IF(M150="","",IF(ISNUMBER(M150),M150+2,IFERROR(DATEVALUE(M150)+2,"")))</f>
        <v/>
      </c>
      <c r="Z150" s="29" t="n"/>
      <c r="AA150" s="29" t="n"/>
      <c r="AB150" s="29" t="n"/>
      <c r="AC150" s="29" t="n"/>
      <c r="AD150" s="30">
        <f>IF(OR(B150="",C150=""),"",HYPERLINK("https://wa.me/"&amp;IF(LEN(REGEXREPLACE(""&amp;C150,"[^0-9]",""))=8,"852"&amp;REGEXREPLACE(""&amp;C150,"[^0-9]",""),REGEXREPLACE(""&amp;C150,"[^0-9]",""))&amp;"?text="&amp;SUBSTITUTE(SUBSTITUTE(SUBSTITUTE(SUBSTITUTE(SUBSTITUTE(SUBSTITUTE(SUBSTITUTE('⚙️ 設定'!$B$5,"{N}",ENCODEURL(B150)),"{D}",ENCODEURL(I150)),"{K}",ENCODEURL(IFERROR(TEXT(K150,"d/m"),IFERROR(TEXT(DATEVALUE(K150),"d/m"),"—")))),"{M}",ENCODEURL(IFERROR(TEXT(M150,"d/m"),IFERROR(TEXT(DATEVALUE(M150),"d/m"),"—")))),"{P}",ENCODEURL(IFERROR(TEXT(T150,"#,##0"),"—"))),"{Y}",ENCODEURL('⚙️ 設定'!$B$3)),"{S}",ENCODEURL('⚙️ 設定'!$B$2)),"💰 追保費"))</f>
        <v/>
      </c>
      <c r="AE150" s="31">
        <f>IF(OR(B150="",C150=""),"",HYPERLINK("https://wa.me/"&amp;IF(LEN(REGEXREPLACE(""&amp;C150,"[^0-9]",""))=8,"852"&amp;REGEXREPLACE(""&amp;C150,"[^0-9]",""),REGEXREPLACE(""&amp;C150,"[^0-9]",""))&amp;"?text="&amp;SUBSTITUTE(SUBSTITUTE(SUBSTITUTE(SUBSTITUTE(SUBSTITUTE(SUBSTITUTE(SUBSTITUTE('⚙️ 設定'!$B$7,"{N}",ENCODEURL(B150)),"{D}",ENCODEURL(I150)),"{K}",ENCODEURL(IFERROR(TEXT(K150,"d/m"),IFERROR(TEXT(DATEVALUE(K150),"d/m"),"—")))),"{M}",ENCODEURL(IFERROR(TEXT(M150,"d/m"),IFERROR(TEXT(DATEVALUE(M150),"d/m"),"—")))),"{P}",ENCODEURL(IFERROR(TEXT(T150,"#,##0"),"—"))),"{Y}",ENCODEURL('⚙️ 設定'!$B$3)),"{S}",ENCODEURL('⚙️ 設定'!$B$2)),"✈️ 出發前"))</f>
        <v/>
      </c>
      <c r="AF150" s="32">
        <f>IF(OR(B150="",C150=""),"",HYPERLINK("https://wa.me/"&amp;IF(LEN(REGEXREPLACE(""&amp;C150,"[^0-9]",""))=8,"852"&amp;REGEXREPLACE(""&amp;C150,"[^0-9]",""),REGEXREPLACE(""&amp;C150,"[^0-9]",""))&amp;"?text="&amp;SUBSTITUTE(SUBSTITUTE(SUBSTITUTE(SUBSTITUTE(SUBSTITUTE(SUBSTITUTE(SUBSTITUTE('⚙️ 設定'!$B$9,"{N}",ENCODEURL(B150)),"{D}",ENCODEURL(I150)),"{K}",ENCODEURL(IFERROR(TEXT(K150,"d/m"),IFERROR(TEXT(DATEVALUE(K150),"d/m"),"—")))),"{M}",ENCODEURL(IFERROR(TEXT(M150,"d/m"),IFERROR(TEXT(DATEVALUE(M150),"d/m"),"—")))),"{P}",ENCODEURL(IFERROR(TEXT(T150,"#,##0"),"—"))),"{Y}",ENCODEURL('⚙️ 設定'!$B$3)),"{S}",ENCODEURL('⚙️ 設定'!$B$2)),"🏠 回港後"))</f>
        <v/>
      </c>
    </row>
    <row r="151">
      <c r="A151" s="6" t="n"/>
      <c r="K151" s="6" t="n"/>
      <c r="M151" s="6" t="n"/>
      <c r="T151" s="33" t="n"/>
      <c r="U151" s="34" t="n"/>
      <c r="V151" s="29" t="n"/>
      <c r="W151" s="27">
        <f>IF(K151="","",IF(ISNUMBER(K151),K151-2,IFERROR(DATEVALUE(K151)-2,"")))</f>
        <v/>
      </c>
      <c r="X151" s="29" t="n"/>
      <c r="Y151" s="27">
        <f>IF(M151="","",IF(ISNUMBER(M151),M151+2,IFERROR(DATEVALUE(M151)+2,"")))</f>
        <v/>
      </c>
      <c r="Z151" s="29" t="n"/>
      <c r="AA151" s="29" t="n"/>
      <c r="AB151" s="29" t="n"/>
      <c r="AC151" s="29" t="n"/>
      <c r="AD151" s="30">
        <f>IF(OR(B151="",C151=""),"",HYPERLINK("https://wa.me/"&amp;IF(LEN(REGEXREPLACE(""&amp;C151,"[^0-9]",""))=8,"852"&amp;REGEXREPLACE(""&amp;C151,"[^0-9]",""),REGEXREPLACE(""&amp;C151,"[^0-9]",""))&amp;"?text="&amp;SUBSTITUTE(SUBSTITUTE(SUBSTITUTE(SUBSTITUTE(SUBSTITUTE(SUBSTITUTE(SUBSTITUTE('⚙️ 設定'!$B$5,"{N}",ENCODEURL(B151)),"{D}",ENCODEURL(I151)),"{K}",ENCODEURL(IFERROR(TEXT(K151,"d/m"),IFERROR(TEXT(DATEVALUE(K151),"d/m"),"—")))),"{M}",ENCODEURL(IFERROR(TEXT(M151,"d/m"),IFERROR(TEXT(DATEVALUE(M151),"d/m"),"—")))),"{P}",ENCODEURL(IFERROR(TEXT(T151,"#,##0"),"—"))),"{Y}",ENCODEURL('⚙️ 設定'!$B$3)),"{S}",ENCODEURL('⚙️ 設定'!$B$2)),"💰 追保費"))</f>
        <v/>
      </c>
      <c r="AE151" s="31">
        <f>IF(OR(B151="",C151=""),"",HYPERLINK("https://wa.me/"&amp;IF(LEN(REGEXREPLACE(""&amp;C151,"[^0-9]",""))=8,"852"&amp;REGEXREPLACE(""&amp;C151,"[^0-9]",""),REGEXREPLACE(""&amp;C151,"[^0-9]",""))&amp;"?text="&amp;SUBSTITUTE(SUBSTITUTE(SUBSTITUTE(SUBSTITUTE(SUBSTITUTE(SUBSTITUTE(SUBSTITUTE('⚙️ 設定'!$B$7,"{N}",ENCODEURL(B151)),"{D}",ENCODEURL(I151)),"{K}",ENCODEURL(IFERROR(TEXT(K151,"d/m"),IFERROR(TEXT(DATEVALUE(K151),"d/m"),"—")))),"{M}",ENCODEURL(IFERROR(TEXT(M151,"d/m"),IFERROR(TEXT(DATEVALUE(M151),"d/m"),"—")))),"{P}",ENCODEURL(IFERROR(TEXT(T151,"#,##0"),"—"))),"{Y}",ENCODEURL('⚙️ 設定'!$B$3)),"{S}",ENCODEURL('⚙️ 設定'!$B$2)),"✈️ 出發前"))</f>
        <v/>
      </c>
      <c r="AF151" s="32">
        <f>IF(OR(B151="",C151=""),"",HYPERLINK("https://wa.me/"&amp;IF(LEN(REGEXREPLACE(""&amp;C151,"[^0-9]",""))=8,"852"&amp;REGEXREPLACE(""&amp;C151,"[^0-9]",""),REGEXREPLACE(""&amp;C151,"[^0-9]",""))&amp;"?text="&amp;SUBSTITUTE(SUBSTITUTE(SUBSTITUTE(SUBSTITUTE(SUBSTITUTE(SUBSTITUTE(SUBSTITUTE('⚙️ 設定'!$B$9,"{N}",ENCODEURL(B151)),"{D}",ENCODEURL(I151)),"{K}",ENCODEURL(IFERROR(TEXT(K151,"d/m"),IFERROR(TEXT(DATEVALUE(K151),"d/m"),"—")))),"{M}",ENCODEURL(IFERROR(TEXT(M151,"d/m"),IFERROR(TEXT(DATEVALUE(M151),"d/m"),"—")))),"{P}",ENCODEURL(IFERROR(TEXT(T151,"#,##0"),"—"))),"{Y}",ENCODEURL('⚙️ 設定'!$B$3)),"{S}",ENCODEURL('⚙️ 設定'!$B$2)),"🏠 回港後"))</f>
        <v/>
      </c>
    </row>
    <row r="152">
      <c r="A152" s="6" t="n"/>
      <c r="K152" s="6" t="n"/>
      <c r="M152" s="6" t="n"/>
      <c r="T152" s="33" t="n"/>
      <c r="U152" s="34" t="n"/>
      <c r="V152" s="29" t="n"/>
      <c r="W152" s="27">
        <f>IF(K152="","",IF(ISNUMBER(K152),K152-2,IFERROR(DATEVALUE(K152)-2,"")))</f>
        <v/>
      </c>
      <c r="X152" s="29" t="n"/>
      <c r="Y152" s="27">
        <f>IF(M152="","",IF(ISNUMBER(M152),M152+2,IFERROR(DATEVALUE(M152)+2,"")))</f>
        <v/>
      </c>
      <c r="Z152" s="29" t="n"/>
      <c r="AA152" s="29" t="n"/>
      <c r="AB152" s="29" t="n"/>
      <c r="AC152" s="29" t="n"/>
      <c r="AD152" s="30">
        <f>IF(OR(B152="",C152=""),"",HYPERLINK("https://wa.me/"&amp;IF(LEN(REGEXREPLACE(""&amp;C152,"[^0-9]",""))=8,"852"&amp;REGEXREPLACE(""&amp;C152,"[^0-9]",""),REGEXREPLACE(""&amp;C152,"[^0-9]",""))&amp;"?text="&amp;SUBSTITUTE(SUBSTITUTE(SUBSTITUTE(SUBSTITUTE(SUBSTITUTE(SUBSTITUTE(SUBSTITUTE('⚙️ 設定'!$B$5,"{N}",ENCODEURL(B152)),"{D}",ENCODEURL(I152)),"{K}",ENCODEURL(IFERROR(TEXT(K152,"d/m"),IFERROR(TEXT(DATEVALUE(K152),"d/m"),"—")))),"{M}",ENCODEURL(IFERROR(TEXT(M152,"d/m"),IFERROR(TEXT(DATEVALUE(M152),"d/m"),"—")))),"{P}",ENCODEURL(IFERROR(TEXT(T152,"#,##0"),"—"))),"{Y}",ENCODEURL('⚙️ 設定'!$B$3)),"{S}",ENCODEURL('⚙️ 設定'!$B$2)),"💰 追保費"))</f>
        <v/>
      </c>
      <c r="AE152" s="31">
        <f>IF(OR(B152="",C152=""),"",HYPERLINK("https://wa.me/"&amp;IF(LEN(REGEXREPLACE(""&amp;C152,"[^0-9]",""))=8,"852"&amp;REGEXREPLACE(""&amp;C152,"[^0-9]",""),REGEXREPLACE(""&amp;C152,"[^0-9]",""))&amp;"?text="&amp;SUBSTITUTE(SUBSTITUTE(SUBSTITUTE(SUBSTITUTE(SUBSTITUTE(SUBSTITUTE(SUBSTITUTE('⚙️ 設定'!$B$7,"{N}",ENCODEURL(B152)),"{D}",ENCODEURL(I152)),"{K}",ENCODEURL(IFERROR(TEXT(K152,"d/m"),IFERROR(TEXT(DATEVALUE(K152),"d/m"),"—")))),"{M}",ENCODEURL(IFERROR(TEXT(M152,"d/m"),IFERROR(TEXT(DATEVALUE(M152),"d/m"),"—")))),"{P}",ENCODEURL(IFERROR(TEXT(T152,"#,##0"),"—"))),"{Y}",ENCODEURL('⚙️ 設定'!$B$3)),"{S}",ENCODEURL('⚙️ 設定'!$B$2)),"✈️ 出發前"))</f>
        <v/>
      </c>
      <c r="AF152" s="32">
        <f>IF(OR(B152="",C152=""),"",HYPERLINK("https://wa.me/"&amp;IF(LEN(REGEXREPLACE(""&amp;C152,"[^0-9]",""))=8,"852"&amp;REGEXREPLACE(""&amp;C152,"[^0-9]",""),REGEXREPLACE(""&amp;C152,"[^0-9]",""))&amp;"?text="&amp;SUBSTITUTE(SUBSTITUTE(SUBSTITUTE(SUBSTITUTE(SUBSTITUTE(SUBSTITUTE(SUBSTITUTE('⚙️ 設定'!$B$9,"{N}",ENCODEURL(B152)),"{D}",ENCODEURL(I152)),"{K}",ENCODEURL(IFERROR(TEXT(K152,"d/m"),IFERROR(TEXT(DATEVALUE(K152),"d/m"),"—")))),"{M}",ENCODEURL(IFERROR(TEXT(M152,"d/m"),IFERROR(TEXT(DATEVALUE(M152),"d/m"),"—")))),"{P}",ENCODEURL(IFERROR(TEXT(T152,"#,##0"),"—"))),"{Y}",ENCODEURL('⚙️ 設定'!$B$3)),"{S}",ENCODEURL('⚙️ 設定'!$B$2)),"🏠 回港後"))</f>
        <v/>
      </c>
    </row>
    <row r="153">
      <c r="A153" s="6" t="n"/>
      <c r="K153" s="6" t="n"/>
      <c r="M153" s="6" t="n"/>
      <c r="T153" s="33" t="n"/>
      <c r="U153" s="34" t="n"/>
      <c r="V153" s="29" t="n"/>
      <c r="W153" s="27">
        <f>IF(K153="","",IF(ISNUMBER(K153),K153-2,IFERROR(DATEVALUE(K153)-2,"")))</f>
        <v/>
      </c>
      <c r="X153" s="29" t="n"/>
      <c r="Y153" s="27">
        <f>IF(M153="","",IF(ISNUMBER(M153),M153+2,IFERROR(DATEVALUE(M153)+2,"")))</f>
        <v/>
      </c>
      <c r="Z153" s="29" t="n"/>
      <c r="AA153" s="29" t="n"/>
      <c r="AB153" s="29" t="n"/>
      <c r="AC153" s="29" t="n"/>
      <c r="AD153" s="30">
        <f>IF(OR(B153="",C153=""),"",HYPERLINK("https://wa.me/"&amp;IF(LEN(REGEXREPLACE(""&amp;C153,"[^0-9]",""))=8,"852"&amp;REGEXREPLACE(""&amp;C153,"[^0-9]",""),REGEXREPLACE(""&amp;C153,"[^0-9]",""))&amp;"?text="&amp;SUBSTITUTE(SUBSTITUTE(SUBSTITUTE(SUBSTITUTE(SUBSTITUTE(SUBSTITUTE(SUBSTITUTE('⚙️ 設定'!$B$5,"{N}",ENCODEURL(B153)),"{D}",ENCODEURL(I153)),"{K}",ENCODEURL(IFERROR(TEXT(K153,"d/m"),IFERROR(TEXT(DATEVALUE(K153),"d/m"),"—")))),"{M}",ENCODEURL(IFERROR(TEXT(M153,"d/m"),IFERROR(TEXT(DATEVALUE(M153),"d/m"),"—")))),"{P}",ENCODEURL(IFERROR(TEXT(T153,"#,##0"),"—"))),"{Y}",ENCODEURL('⚙️ 設定'!$B$3)),"{S}",ENCODEURL('⚙️ 設定'!$B$2)),"💰 追保費"))</f>
        <v/>
      </c>
      <c r="AE153" s="31">
        <f>IF(OR(B153="",C153=""),"",HYPERLINK("https://wa.me/"&amp;IF(LEN(REGEXREPLACE(""&amp;C153,"[^0-9]",""))=8,"852"&amp;REGEXREPLACE(""&amp;C153,"[^0-9]",""),REGEXREPLACE(""&amp;C153,"[^0-9]",""))&amp;"?text="&amp;SUBSTITUTE(SUBSTITUTE(SUBSTITUTE(SUBSTITUTE(SUBSTITUTE(SUBSTITUTE(SUBSTITUTE('⚙️ 設定'!$B$7,"{N}",ENCODEURL(B153)),"{D}",ENCODEURL(I153)),"{K}",ENCODEURL(IFERROR(TEXT(K153,"d/m"),IFERROR(TEXT(DATEVALUE(K153),"d/m"),"—")))),"{M}",ENCODEURL(IFERROR(TEXT(M153,"d/m"),IFERROR(TEXT(DATEVALUE(M153),"d/m"),"—")))),"{P}",ENCODEURL(IFERROR(TEXT(T153,"#,##0"),"—"))),"{Y}",ENCODEURL('⚙️ 設定'!$B$3)),"{S}",ENCODEURL('⚙️ 設定'!$B$2)),"✈️ 出發前"))</f>
        <v/>
      </c>
      <c r="AF153" s="32">
        <f>IF(OR(B153="",C153=""),"",HYPERLINK("https://wa.me/"&amp;IF(LEN(REGEXREPLACE(""&amp;C153,"[^0-9]",""))=8,"852"&amp;REGEXREPLACE(""&amp;C153,"[^0-9]",""),REGEXREPLACE(""&amp;C153,"[^0-9]",""))&amp;"?text="&amp;SUBSTITUTE(SUBSTITUTE(SUBSTITUTE(SUBSTITUTE(SUBSTITUTE(SUBSTITUTE(SUBSTITUTE('⚙️ 設定'!$B$9,"{N}",ENCODEURL(B153)),"{D}",ENCODEURL(I153)),"{K}",ENCODEURL(IFERROR(TEXT(K153,"d/m"),IFERROR(TEXT(DATEVALUE(K153),"d/m"),"—")))),"{M}",ENCODEURL(IFERROR(TEXT(M153,"d/m"),IFERROR(TEXT(DATEVALUE(M153),"d/m"),"—")))),"{P}",ENCODEURL(IFERROR(TEXT(T153,"#,##0"),"—"))),"{Y}",ENCODEURL('⚙️ 設定'!$B$3)),"{S}",ENCODEURL('⚙️ 設定'!$B$2)),"🏠 回港後"))</f>
        <v/>
      </c>
    </row>
    <row r="154">
      <c r="A154" s="6" t="n"/>
      <c r="K154" s="6" t="n"/>
      <c r="M154" s="6" t="n"/>
      <c r="T154" s="33" t="n"/>
      <c r="U154" s="34" t="n"/>
      <c r="V154" s="29" t="n"/>
      <c r="W154" s="27">
        <f>IF(K154="","",IF(ISNUMBER(K154),K154-2,IFERROR(DATEVALUE(K154)-2,"")))</f>
        <v/>
      </c>
      <c r="X154" s="29" t="n"/>
      <c r="Y154" s="27">
        <f>IF(M154="","",IF(ISNUMBER(M154),M154+2,IFERROR(DATEVALUE(M154)+2,"")))</f>
        <v/>
      </c>
      <c r="Z154" s="29" t="n"/>
      <c r="AA154" s="29" t="n"/>
      <c r="AB154" s="29" t="n"/>
      <c r="AC154" s="29" t="n"/>
      <c r="AD154" s="30">
        <f>IF(OR(B154="",C154=""),"",HYPERLINK("https://wa.me/"&amp;IF(LEN(REGEXREPLACE(""&amp;C154,"[^0-9]",""))=8,"852"&amp;REGEXREPLACE(""&amp;C154,"[^0-9]",""),REGEXREPLACE(""&amp;C154,"[^0-9]",""))&amp;"?text="&amp;SUBSTITUTE(SUBSTITUTE(SUBSTITUTE(SUBSTITUTE(SUBSTITUTE(SUBSTITUTE(SUBSTITUTE('⚙️ 設定'!$B$5,"{N}",ENCODEURL(B154)),"{D}",ENCODEURL(I154)),"{K}",ENCODEURL(IFERROR(TEXT(K154,"d/m"),IFERROR(TEXT(DATEVALUE(K154),"d/m"),"—")))),"{M}",ENCODEURL(IFERROR(TEXT(M154,"d/m"),IFERROR(TEXT(DATEVALUE(M154),"d/m"),"—")))),"{P}",ENCODEURL(IFERROR(TEXT(T154,"#,##0"),"—"))),"{Y}",ENCODEURL('⚙️ 設定'!$B$3)),"{S}",ENCODEURL('⚙️ 設定'!$B$2)),"💰 追保費"))</f>
        <v/>
      </c>
      <c r="AE154" s="31">
        <f>IF(OR(B154="",C154=""),"",HYPERLINK("https://wa.me/"&amp;IF(LEN(REGEXREPLACE(""&amp;C154,"[^0-9]",""))=8,"852"&amp;REGEXREPLACE(""&amp;C154,"[^0-9]",""),REGEXREPLACE(""&amp;C154,"[^0-9]",""))&amp;"?text="&amp;SUBSTITUTE(SUBSTITUTE(SUBSTITUTE(SUBSTITUTE(SUBSTITUTE(SUBSTITUTE(SUBSTITUTE('⚙️ 設定'!$B$7,"{N}",ENCODEURL(B154)),"{D}",ENCODEURL(I154)),"{K}",ENCODEURL(IFERROR(TEXT(K154,"d/m"),IFERROR(TEXT(DATEVALUE(K154),"d/m"),"—")))),"{M}",ENCODEURL(IFERROR(TEXT(M154,"d/m"),IFERROR(TEXT(DATEVALUE(M154),"d/m"),"—")))),"{P}",ENCODEURL(IFERROR(TEXT(T154,"#,##0"),"—"))),"{Y}",ENCODEURL('⚙️ 設定'!$B$3)),"{S}",ENCODEURL('⚙️ 設定'!$B$2)),"✈️ 出發前"))</f>
        <v/>
      </c>
      <c r="AF154" s="32">
        <f>IF(OR(B154="",C154=""),"",HYPERLINK("https://wa.me/"&amp;IF(LEN(REGEXREPLACE(""&amp;C154,"[^0-9]",""))=8,"852"&amp;REGEXREPLACE(""&amp;C154,"[^0-9]",""),REGEXREPLACE(""&amp;C154,"[^0-9]",""))&amp;"?text="&amp;SUBSTITUTE(SUBSTITUTE(SUBSTITUTE(SUBSTITUTE(SUBSTITUTE(SUBSTITUTE(SUBSTITUTE('⚙️ 設定'!$B$9,"{N}",ENCODEURL(B154)),"{D}",ENCODEURL(I154)),"{K}",ENCODEURL(IFERROR(TEXT(K154,"d/m"),IFERROR(TEXT(DATEVALUE(K154),"d/m"),"—")))),"{M}",ENCODEURL(IFERROR(TEXT(M154,"d/m"),IFERROR(TEXT(DATEVALUE(M154),"d/m"),"—")))),"{P}",ENCODEURL(IFERROR(TEXT(T154,"#,##0"),"—"))),"{Y}",ENCODEURL('⚙️ 設定'!$B$3)),"{S}",ENCODEURL('⚙️ 設定'!$B$2)),"🏠 回港後"))</f>
        <v/>
      </c>
    </row>
    <row r="155">
      <c r="A155" s="6" t="n"/>
      <c r="K155" s="6" t="n"/>
      <c r="M155" s="6" t="n"/>
      <c r="T155" s="33" t="n"/>
      <c r="U155" s="34" t="n"/>
      <c r="V155" s="29" t="n"/>
      <c r="W155" s="27">
        <f>IF(K155="","",IF(ISNUMBER(K155),K155-2,IFERROR(DATEVALUE(K155)-2,"")))</f>
        <v/>
      </c>
      <c r="X155" s="29" t="n"/>
      <c r="Y155" s="27">
        <f>IF(M155="","",IF(ISNUMBER(M155),M155+2,IFERROR(DATEVALUE(M155)+2,"")))</f>
        <v/>
      </c>
      <c r="Z155" s="29" t="n"/>
      <c r="AA155" s="29" t="n"/>
      <c r="AB155" s="29" t="n"/>
      <c r="AC155" s="29" t="n"/>
      <c r="AD155" s="30">
        <f>IF(OR(B155="",C155=""),"",HYPERLINK("https://wa.me/"&amp;IF(LEN(REGEXREPLACE(""&amp;C155,"[^0-9]",""))=8,"852"&amp;REGEXREPLACE(""&amp;C155,"[^0-9]",""),REGEXREPLACE(""&amp;C155,"[^0-9]",""))&amp;"?text="&amp;SUBSTITUTE(SUBSTITUTE(SUBSTITUTE(SUBSTITUTE(SUBSTITUTE(SUBSTITUTE(SUBSTITUTE('⚙️ 設定'!$B$5,"{N}",ENCODEURL(B155)),"{D}",ENCODEURL(I155)),"{K}",ENCODEURL(IFERROR(TEXT(K155,"d/m"),IFERROR(TEXT(DATEVALUE(K155),"d/m"),"—")))),"{M}",ENCODEURL(IFERROR(TEXT(M155,"d/m"),IFERROR(TEXT(DATEVALUE(M155),"d/m"),"—")))),"{P}",ENCODEURL(IFERROR(TEXT(T155,"#,##0"),"—"))),"{Y}",ENCODEURL('⚙️ 設定'!$B$3)),"{S}",ENCODEURL('⚙️ 設定'!$B$2)),"💰 追保費"))</f>
        <v/>
      </c>
      <c r="AE155" s="31">
        <f>IF(OR(B155="",C155=""),"",HYPERLINK("https://wa.me/"&amp;IF(LEN(REGEXREPLACE(""&amp;C155,"[^0-9]",""))=8,"852"&amp;REGEXREPLACE(""&amp;C155,"[^0-9]",""),REGEXREPLACE(""&amp;C155,"[^0-9]",""))&amp;"?text="&amp;SUBSTITUTE(SUBSTITUTE(SUBSTITUTE(SUBSTITUTE(SUBSTITUTE(SUBSTITUTE(SUBSTITUTE('⚙️ 設定'!$B$7,"{N}",ENCODEURL(B155)),"{D}",ENCODEURL(I155)),"{K}",ENCODEURL(IFERROR(TEXT(K155,"d/m"),IFERROR(TEXT(DATEVALUE(K155),"d/m"),"—")))),"{M}",ENCODEURL(IFERROR(TEXT(M155,"d/m"),IFERROR(TEXT(DATEVALUE(M155),"d/m"),"—")))),"{P}",ENCODEURL(IFERROR(TEXT(T155,"#,##0"),"—"))),"{Y}",ENCODEURL('⚙️ 設定'!$B$3)),"{S}",ENCODEURL('⚙️ 設定'!$B$2)),"✈️ 出發前"))</f>
        <v/>
      </c>
      <c r="AF155" s="32">
        <f>IF(OR(B155="",C155=""),"",HYPERLINK("https://wa.me/"&amp;IF(LEN(REGEXREPLACE(""&amp;C155,"[^0-9]",""))=8,"852"&amp;REGEXREPLACE(""&amp;C155,"[^0-9]",""),REGEXREPLACE(""&amp;C155,"[^0-9]",""))&amp;"?text="&amp;SUBSTITUTE(SUBSTITUTE(SUBSTITUTE(SUBSTITUTE(SUBSTITUTE(SUBSTITUTE(SUBSTITUTE('⚙️ 設定'!$B$9,"{N}",ENCODEURL(B155)),"{D}",ENCODEURL(I155)),"{K}",ENCODEURL(IFERROR(TEXT(K155,"d/m"),IFERROR(TEXT(DATEVALUE(K155),"d/m"),"—")))),"{M}",ENCODEURL(IFERROR(TEXT(M155,"d/m"),IFERROR(TEXT(DATEVALUE(M155),"d/m"),"—")))),"{P}",ENCODEURL(IFERROR(TEXT(T155,"#,##0"),"—"))),"{Y}",ENCODEURL('⚙️ 設定'!$B$3)),"{S}",ENCODEURL('⚙️ 設定'!$B$2)),"🏠 回港後"))</f>
        <v/>
      </c>
    </row>
    <row r="156">
      <c r="A156" s="6" t="n"/>
      <c r="K156" s="6" t="n"/>
      <c r="M156" s="6" t="n"/>
      <c r="T156" s="33" t="n"/>
      <c r="U156" s="34" t="n"/>
      <c r="V156" s="29" t="n"/>
      <c r="W156" s="27">
        <f>IF(K156="","",IF(ISNUMBER(K156),K156-2,IFERROR(DATEVALUE(K156)-2,"")))</f>
        <v/>
      </c>
      <c r="X156" s="29" t="n"/>
      <c r="Y156" s="27">
        <f>IF(M156="","",IF(ISNUMBER(M156),M156+2,IFERROR(DATEVALUE(M156)+2,"")))</f>
        <v/>
      </c>
      <c r="Z156" s="29" t="n"/>
      <c r="AA156" s="29" t="n"/>
      <c r="AB156" s="29" t="n"/>
      <c r="AC156" s="29" t="n"/>
      <c r="AD156" s="30">
        <f>IF(OR(B156="",C156=""),"",HYPERLINK("https://wa.me/"&amp;IF(LEN(REGEXREPLACE(""&amp;C156,"[^0-9]",""))=8,"852"&amp;REGEXREPLACE(""&amp;C156,"[^0-9]",""),REGEXREPLACE(""&amp;C156,"[^0-9]",""))&amp;"?text="&amp;SUBSTITUTE(SUBSTITUTE(SUBSTITUTE(SUBSTITUTE(SUBSTITUTE(SUBSTITUTE(SUBSTITUTE('⚙️ 設定'!$B$5,"{N}",ENCODEURL(B156)),"{D}",ENCODEURL(I156)),"{K}",ENCODEURL(IFERROR(TEXT(K156,"d/m"),IFERROR(TEXT(DATEVALUE(K156),"d/m"),"—")))),"{M}",ENCODEURL(IFERROR(TEXT(M156,"d/m"),IFERROR(TEXT(DATEVALUE(M156),"d/m"),"—")))),"{P}",ENCODEURL(IFERROR(TEXT(T156,"#,##0"),"—"))),"{Y}",ENCODEURL('⚙️ 設定'!$B$3)),"{S}",ENCODEURL('⚙️ 設定'!$B$2)),"💰 追保費"))</f>
        <v/>
      </c>
      <c r="AE156" s="31">
        <f>IF(OR(B156="",C156=""),"",HYPERLINK("https://wa.me/"&amp;IF(LEN(REGEXREPLACE(""&amp;C156,"[^0-9]",""))=8,"852"&amp;REGEXREPLACE(""&amp;C156,"[^0-9]",""),REGEXREPLACE(""&amp;C156,"[^0-9]",""))&amp;"?text="&amp;SUBSTITUTE(SUBSTITUTE(SUBSTITUTE(SUBSTITUTE(SUBSTITUTE(SUBSTITUTE(SUBSTITUTE('⚙️ 設定'!$B$7,"{N}",ENCODEURL(B156)),"{D}",ENCODEURL(I156)),"{K}",ENCODEURL(IFERROR(TEXT(K156,"d/m"),IFERROR(TEXT(DATEVALUE(K156),"d/m"),"—")))),"{M}",ENCODEURL(IFERROR(TEXT(M156,"d/m"),IFERROR(TEXT(DATEVALUE(M156),"d/m"),"—")))),"{P}",ENCODEURL(IFERROR(TEXT(T156,"#,##0"),"—"))),"{Y}",ENCODEURL('⚙️ 設定'!$B$3)),"{S}",ENCODEURL('⚙️ 設定'!$B$2)),"✈️ 出發前"))</f>
        <v/>
      </c>
      <c r="AF156" s="32">
        <f>IF(OR(B156="",C156=""),"",HYPERLINK("https://wa.me/"&amp;IF(LEN(REGEXREPLACE(""&amp;C156,"[^0-9]",""))=8,"852"&amp;REGEXREPLACE(""&amp;C156,"[^0-9]",""),REGEXREPLACE(""&amp;C156,"[^0-9]",""))&amp;"?text="&amp;SUBSTITUTE(SUBSTITUTE(SUBSTITUTE(SUBSTITUTE(SUBSTITUTE(SUBSTITUTE(SUBSTITUTE('⚙️ 設定'!$B$9,"{N}",ENCODEURL(B156)),"{D}",ENCODEURL(I156)),"{K}",ENCODEURL(IFERROR(TEXT(K156,"d/m"),IFERROR(TEXT(DATEVALUE(K156),"d/m"),"—")))),"{M}",ENCODEURL(IFERROR(TEXT(M156,"d/m"),IFERROR(TEXT(DATEVALUE(M156),"d/m"),"—")))),"{P}",ENCODEURL(IFERROR(TEXT(T156,"#,##0"),"—"))),"{Y}",ENCODEURL('⚙️ 設定'!$B$3)),"{S}",ENCODEURL('⚙️ 設定'!$B$2)),"🏠 回港後"))</f>
        <v/>
      </c>
    </row>
    <row r="157">
      <c r="A157" s="6" t="n"/>
      <c r="K157" s="6" t="n"/>
      <c r="M157" s="6" t="n"/>
      <c r="T157" s="33" t="n"/>
      <c r="U157" s="34" t="n"/>
      <c r="V157" s="29" t="n"/>
      <c r="W157" s="27">
        <f>IF(K157="","",IF(ISNUMBER(K157),K157-2,IFERROR(DATEVALUE(K157)-2,"")))</f>
        <v/>
      </c>
      <c r="X157" s="29" t="n"/>
      <c r="Y157" s="27">
        <f>IF(M157="","",IF(ISNUMBER(M157),M157+2,IFERROR(DATEVALUE(M157)+2,"")))</f>
        <v/>
      </c>
      <c r="Z157" s="29" t="n"/>
      <c r="AA157" s="29" t="n"/>
      <c r="AB157" s="29" t="n"/>
      <c r="AC157" s="29" t="n"/>
      <c r="AD157" s="30">
        <f>IF(OR(B157="",C157=""),"",HYPERLINK("https://wa.me/"&amp;IF(LEN(REGEXREPLACE(""&amp;C157,"[^0-9]",""))=8,"852"&amp;REGEXREPLACE(""&amp;C157,"[^0-9]",""),REGEXREPLACE(""&amp;C157,"[^0-9]",""))&amp;"?text="&amp;SUBSTITUTE(SUBSTITUTE(SUBSTITUTE(SUBSTITUTE(SUBSTITUTE(SUBSTITUTE(SUBSTITUTE('⚙️ 設定'!$B$5,"{N}",ENCODEURL(B157)),"{D}",ENCODEURL(I157)),"{K}",ENCODEURL(IFERROR(TEXT(K157,"d/m"),IFERROR(TEXT(DATEVALUE(K157),"d/m"),"—")))),"{M}",ENCODEURL(IFERROR(TEXT(M157,"d/m"),IFERROR(TEXT(DATEVALUE(M157),"d/m"),"—")))),"{P}",ENCODEURL(IFERROR(TEXT(T157,"#,##0"),"—"))),"{Y}",ENCODEURL('⚙️ 設定'!$B$3)),"{S}",ENCODEURL('⚙️ 設定'!$B$2)),"💰 追保費"))</f>
        <v/>
      </c>
      <c r="AE157" s="31">
        <f>IF(OR(B157="",C157=""),"",HYPERLINK("https://wa.me/"&amp;IF(LEN(REGEXREPLACE(""&amp;C157,"[^0-9]",""))=8,"852"&amp;REGEXREPLACE(""&amp;C157,"[^0-9]",""),REGEXREPLACE(""&amp;C157,"[^0-9]",""))&amp;"?text="&amp;SUBSTITUTE(SUBSTITUTE(SUBSTITUTE(SUBSTITUTE(SUBSTITUTE(SUBSTITUTE(SUBSTITUTE('⚙️ 設定'!$B$7,"{N}",ENCODEURL(B157)),"{D}",ENCODEURL(I157)),"{K}",ENCODEURL(IFERROR(TEXT(K157,"d/m"),IFERROR(TEXT(DATEVALUE(K157),"d/m"),"—")))),"{M}",ENCODEURL(IFERROR(TEXT(M157,"d/m"),IFERROR(TEXT(DATEVALUE(M157),"d/m"),"—")))),"{P}",ENCODEURL(IFERROR(TEXT(T157,"#,##0"),"—"))),"{Y}",ENCODEURL('⚙️ 設定'!$B$3)),"{S}",ENCODEURL('⚙️ 設定'!$B$2)),"✈️ 出發前"))</f>
        <v/>
      </c>
      <c r="AF157" s="32">
        <f>IF(OR(B157="",C157=""),"",HYPERLINK("https://wa.me/"&amp;IF(LEN(REGEXREPLACE(""&amp;C157,"[^0-9]",""))=8,"852"&amp;REGEXREPLACE(""&amp;C157,"[^0-9]",""),REGEXREPLACE(""&amp;C157,"[^0-9]",""))&amp;"?text="&amp;SUBSTITUTE(SUBSTITUTE(SUBSTITUTE(SUBSTITUTE(SUBSTITUTE(SUBSTITUTE(SUBSTITUTE('⚙️ 設定'!$B$9,"{N}",ENCODEURL(B157)),"{D}",ENCODEURL(I157)),"{K}",ENCODEURL(IFERROR(TEXT(K157,"d/m"),IFERROR(TEXT(DATEVALUE(K157),"d/m"),"—")))),"{M}",ENCODEURL(IFERROR(TEXT(M157,"d/m"),IFERROR(TEXT(DATEVALUE(M157),"d/m"),"—")))),"{P}",ENCODEURL(IFERROR(TEXT(T157,"#,##0"),"—"))),"{Y}",ENCODEURL('⚙️ 設定'!$B$3)),"{S}",ENCODEURL('⚙️ 設定'!$B$2)),"🏠 回港後"))</f>
        <v/>
      </c>
    </row>
    <row r="158">
      <c r="A158" s="6" t="n"/>
      <c r="K158" s="6" t="n"/>
      <c r="M158" s="6" t="n"/>
      <c r="T158" s="33" t="n"/>
      <c r="U158" s="34" t="n"/>
      <c r="V158" s="29" t="n"/>
      <c r="W158" s="27">
        <f>IF(K158="","",IF(ISNUMBER(K158),K158-2,IFERROR(DATEVALUE(K158)-2,"")))</f>
        <v/>
      </c>
      <c r="X158" s="29" t="n"/>
      <c r="Y158" s="27">
        <f>IF(M158="","",IF(ISNUMBER(M158),M158+2,IFERROR(DATEVALUE(M158)+2,"")))</f>
        <v/>
      </c>
      <c r="Z158" s="29" t="n"/>
      <c r="AA158" s="29" t="n"/>
      <c r="AB158" s="29" t="n"/>
      <c r="AC158" s="29" t="n"/>
      <c r="AD158" s="30">
        <f>IF(OR(B158="",C158=""),"",HYPERLINK("https://wa.me/"&amp;IF(LEN(REGEXREPLACE(""&amp;C158,"[^0-9]",""))=8,"852"&amp;REGEXREPLACE(""&amp;C158,"[^0-9]",""),REGEXREPLACE(""&amp;C158,"[^0-9]",""))&amp;"?text="&amp;SUBSTITUTE(SUBSTITUTE(SUBSTITUTE(SUBSTITUTE(SUBSTITUTE(SUBSTITUTE(SUBSTITUTE('⚙️ 設定'!$B$5,"{N}",ENCODEURL(B158)),"{D}",ENCODEURL(I158)),"{K}",ENCODEURL(IFERROR(TEXT(K158,"d/m"),IFERROR(TEXT(DATEVALUE(K158),"d/m"),"—")))),"{M}",ENCODEURL(IFERROR(TEXT(M158,"d/m"),IFERROR(TEXT(DATEVALUE(M158),"d/m"),"—")))),"{P}",ENCODEURL(IFERROR(TEXT(T158,"#,##0"),"—"))),"{Y}",ENCODEURL('⚙️ 設定'!$B$3)),"{S}",ENCODEURL('⚙️ 設定'!$B$2)),"💰 追保費"))</f>
        <v/>
      </c>
      <c r="AE158" s="31">
        <f>IF(OR(B158="",C158=""),"",HYPERLINK("https://wa.me/"&amp;IF(LEN(REGEXREPLACE(""&amp;C158,"[^0-9]",""))=8,"852"&amp;REGEXREPLACE(""&amp;C158,"[^0-9]",""),REGEXREPLACE(""&amp;C158,"[^0-9]",""))&amp;"?text="&amp;SUBSTITUTE(SUBSTITUTE(SUBSTITUTE(SUBSTITUTE(SUBSTITUTE(SUBSTITUTE(SUBSTITUTE('⚙️ 設定'!$B$7,"{N}",ENCODEURL(B158)),"{D}",ENCODEURL(I158)),"{K}",ENCODEURL(IFERROR(TEXT(K158,"d/m"),IFERROR(TEXT(DATEVALUE(K158),"d/m"),"—")))),"{M}",ENCODEURL(IFERROR(TEXT(M158,"d/m"),IFERROR(TEXT(DATEVALUE(M158),"d/m"),"—")))),"{P}",ENCODEURL(IFERROR(TEXT(T158,"#,##0"),"—"))),"{Y}",ENCODEURL('⚙️ 設定'!$B$3)),"{S}",ENCODEURL('⚙️ 設定'!$B$2)),"✈️ 出發前"))</f>
        <v/>
      </c>
      <c r="AF158" s="32">
        <f>IF(OR(B158="",C158=""),"",HYPERLINK("https://wa.me/"&amp;IF(LEN(REGEXREPLACE(""&amp;C158,"[^0-9]",""))=8,"852"&amp;REGEXREPLACE(""&amp;C158,"[^0-9]",""),REGEXREPLACE(""&amp;C158,"[^0-9]",""))&amp;"?text="&amp;SUBSTITUTE(SUBSTITUTE(SUBSTITUTE(SUBSTITUTE(SUBSTITUTE(SUBSTITUTE(SUBSTITUTE('⚙️ 設定'!$B$9,"{N}",ENCODEURL(B158)),"{D}",ENCODEURL(I158)),"{K}",ENCODEURL(IFERROR(TEXT(K158,"d/m"),IFERROR(TEXT(DATEVALUE(K158),"d/m"),"—")))),"{M}",ENCODEURL(IFERROR(TEXT(M158,"d/m"),IFERROR(TEXT(DATEVALUE(M158),"d/m"),"—")))),"{P}",ENCODEURL(IFERROR(TEXT(T158,"#,##0"),"—"))),"{Y}",ENCODEURL('⚙️ 設定'!$B$3)),"{S}",ENCODEURL('⚙️ 設定'!$B$2)),"🏠 回港後"))</f>
        <v/>
      </c>
    </row>
    <row r="159">
      <c r="A159" s="6" t="n"/>
      <c r="K159" s="6" t="n"/>
      <c r="M159" s="6" t="n"/>
      <c r="T159" s="33" t="n"/>
      <c r="U159" s="34" t="n"/>
      <c r="V159" s="29" t="n"/>
      <c r="W159" s="27">
        <f>IF(K159="","",IF(ISNUMBER(K159),K159-2,IFERROR(DATEVALUE(K159)-2,"")))</f>
        <v/>
      </c>
      <c r="X159" s="29" t="n"/>
      <c r="Y159" s="27">
        <f>IF(M159="","",IF(ISNUMBER(M159),M159+2,IFERROR(DATEVALUE(M159)+2,"")))</f>
        <v/>
      </c>
      <c r="Z159" s="29" t="n"/>
      <c r="AA159" s="29" t="n"/>
      <c r="AB159" s="29" t="n"/>
      <c r="AC159" s="29" t="n"/>
      <c r="AD159" s="30">
        <f>IF(OR(B159="",C159=""),"",HYPERLINK("https://wa.me/"&amp;IF(LEN(REGEXREPLACE(""&amp;C159,"[^0-9]",""))=8,"852"&amp;REGEXREPLACE(""&amp;C159,"[^0-9]",""),REGEXREPLACE(""&amp;C159,"[^0-9]",""))&amp;"?text="&amp;SUBSTITUTE(SUBSTITUTE(SUBSTITUTE(SUBSTITUTE(SUBSTITUTE(SUBSTITUTE(SUBSTITUTE('⚙️ 設定'!$B$5,"{N}",ENCODEURL(B159)),"{D}",ENCODEURL(I159)),"{K}",ENCODEURL(IFERROR(TEXT(K159,"d/m"),IFERROR(TEXT(DATEVALUE(K159),"d/m"),"—")))),"{M}",ENCODEURL(IFERROR(TEXT(M159,"d/m"),IFERROR(TEXT(DATEVALUE(M159),"d/m"),"—")))),"{P}",ENCODEURL(IFERROR(TEXT(T159,"#,##0"),"—"))),"{Y}",ENCODEURL('⚙️ 設定'!$B$3)),"{S}",ENCODEURL('⚙️ 設定'!$B$2)),"💰 追保費"))</f>
        <v/>
      </c>
      <c r="AE159" s="31">
        <f>IF(OR(B159="",C159=""),"",HYPERLINK("https://wa.me/"&amp;IF(LEN(REGEXREPLACE(""&amp;C159,"[^0-9]",""))=8,"852"&amp;REGEXREPLACE(""&amp;C159,"[^0-9]",""),REGEXREPLACE(""&amp;C159,"[^0-9]",""))&amp;"?text="&amp;SUBSTITUTE(SUBSTITUTE(SUBSTITUTE(SUBSTITUTE(SUBSTITUTE(SUBSTITUTE(SUBSTITUTE('⚙️ 設定'!$B$7,"{N}",ENCODEURL(B159)),"{D}",ENCODEURL(I159)),"{K}",ENCODEURL(IFERROR(TEXT(K159,"d/m"),IFERROR(TEXT(DATEVALUE(K159),"d/m"),"—")))),"{M}",ENCODEURL(IFERROR(TEXT(M159,"d/m"),IFERROR(TEXT(DATEVALUE(M159),"d/m"),"—")))),"{P}",ENCODEURL(IFERROR(TEXT(T159,"#,##0"),"—"))),"{Y}",ENCODEURL('⚙️ 設定'!$B$3)),"{S}",ENCODEURL('⚙️ 設定'!$B$2)),"✈️ 出發前"))</f>
        <v/>
      </c>
      <c r="AF159" s="32">
        <f>IF(OR(B159="",C159=""),"",HYPERLINK("https://wa.me/"&amp;IF(LEN(REGEXREPLACE(""&amp;C159,"[^0-9]",""))=8,"852"&amp;REGEXREPLACE(""&amp;C159,"[^0-9]",""),REGEXREPLACE(""&amp;C159,"[^0-9]",""))&amp;"?text="&amp;SUBSTITUTE(SUBSTITUTE(SUBSTITUTE(SUBSTITUTE(SUBSTITUTE(SUBSTITUTE(SUBSTITUTE('⚙️ 設定'!$B$9,"{N}",ENCODEURL(B159)),"{D}",ENCODEURL(I159)),"{K}",ENCODEURL(IFERROR(TEXT(K159,"d/m"),IFERROR(TEXT(DATEVALUE(K159),"d/m"),"—")))),"{M}",ENCODEURL(IFERROR(TEXT(M159,"d/m"),IFERROR(TEXT(DATEVALUE(M159),"d/m"),"—")))),"{P}",ENCODEURL(IFERROR(TEXT(T159,"#,##0"),"—"))),"{Y}",ENCODEURL('⚙️ 設定'!$B$3)),"{S}",ENCODEURL('⚙️ 設定'!$B$2)),"🏠 回港後"))</f>
        <v/>
      </c>
    </row>
    <row r="160">
      <c r="A160" s="6" t="n"/>
      <c r="K160" s="6" t="n"/>
      <c r="M160" s="6" t="n"/>
      <c r="T160" s="33" t="n"/>
      <c r="U160" s="34" t="n"/>
      <c r="V160" s="29" t="n"/>
      <c r="W160" s="27">
        <f>IF(K160="","",IF(ISNUMBER(K160),K160-2,IFERROR(DATEVALUE(K160)-2,"")))</f>
        <v/>
      </c>
      <c r="X160" s="29" t="n"/>
      <c r="Y160" s="27">
        <f>IF(M160="","",IF(ISNUMBER(M160),M160+2,IFERROR(DATEVALUE(M160)+2,"")))</f>
        <v/>
      </c>
      <c r="Z160" s="29" t="n"/>
      <c r="AA160" s="29" t="n"/>
      <c r="AB160" s="29" t="n"/>
      <c r="AC160" s="29" t="n"/>
      <c r="AD160" s="30">
        <f>IF(OR(B160="",C160=""),"",HYPERLINK("https://wa.me/"&amp;IF(LEN(REGEXREPLACE(""&amp;C160,"[^0-9]",""))=8,"852"&amp;REGEXREPLACE(""&amp;C160,"[^0-9]",""),REGEXREPLACE(""&amp;C160,"[^0-9]",""))&amp;"?text="&amp;SUBSTITUTE(SUBSTITUTE(SUBSTITUTE(SUBSTITUTE(SUBSTITUTE(SUBSTITUTE(SUBSTITUTE('⚙️ 設定'!$B$5,"{N}",ENCODEURL(B160)),"{D}",ENCODEURL(I160)),"{K}",ENCODEURL(IFERROR(TEXT(K160,"d/m"),IFERROR(TEXT(DATEVALUE(K160),"d/m"),"—")))),"{M}",ENCODEURL(IFERROR(TEXT(M160,"d/m"),IFERROR(TEXT(DATEVALUE(M160),"d/m"),"—")))),"{P}",ENCODEURL(IFERROR(TEXT(T160,"#,##0"),"—"))),"{Y}",ENCODEURL('⚙️ 設定'!$B$3)),"{S}",ENCODEURL('⚙️ 設定'!$B$2)),"💰 追保費"))</f>
        <v/>
      </c>
      <c r="AE160" s="31">
        <f>IF(OR(B160="",C160=""),"",HYPERLINK("https://wa.me/"&amp;IF(LEN(REGEXREPLACE(""&amp;C160,"[^0-9]",""))=8,"852"&amp;REGEXREPLACE(""&amp;C160,"[^0-9]",""),REGEXREPLACE(""&amp;C160,"[^0-9]",""))&amp;"?text="&amp;SUBSTITUTE(SUBSTITUTE(SUBSTITUTE(SUBSTITUTE(SUBSTITUTE(SUBSTITUTE(SUBSTITUTE('⚙️ 設定'!$B$7,"{N}",ENCODEURL(B160)),"{D}",ENCODEURL(I160)),"{K}",ENCODEURL(IFERROR(TEXT(K160,"d/m"),IFERROR(TEXT(DATEVALUE(K160),"d/m"),"—")))),"{M}",ENCODEURL(IFERROR(TEXT(M160,"d/m"),IFERROR(TEXT(DATEVALUE(M160),"d/m"),"—")))),"{P}",ENCODEURL(IFERROR(TEXT(T160,"#,##0"),"—"))),"{Y}",ENCODEURL('⚙️ 設定'!$B$3)),"{S}",ENCODEURL('⚙️ 設定'!$B$2)),"✈️ 出發前"))</f>
        <v/>
      </c>
      <c r="AF160" s="32">
        <f>IF(OR(B160="",C160=""),"",HYPERLINK("https://wa.me/"&amp;IF(LEN(REGEXREPLACE(""&amp;C160,"[^0-9]",""))=8,"852"&amp;REGEXREPLACE(""&amp;C160,"[^0-9]",""),REGEXREPLACE(""&amp;C160,"[^0-9]",""))&amp;"?text="&amp;SUBSTITUTE(SUBSTITUTE(SUBSTITUTE(SUBSTITUTE(SUBSTITUTE(SUBSTITUTE(SUBSTITUTE('⚙️ 設定'!$B$9,"{N}",ENCODEURL(B160)),"{D}",ENCODEURL(I160)),"{K}",ENCODEURL(IFERROR(TEXT(K160,"d/m"),IFERROR(TEXT(DATEVALUE(K160),"d/m"),"—")))),"{M}",ENCODEURL(IFERROR(TEXT(M160,"d/m"),IFERROR(TEXT(DATEVALUE(M160),"d/m"),"—")))),"{P}",ENCODEURL(IFERROR(TEXT(T160,"#,##0"),"—"))),"{Y}",ENCODEURL('⚙️ 設定'!$B$3)),"{S}",ENCODEURL('⚙️ 設定'!$B$2)),"🏠 回港後"))</f>
        <v/>
      </c>
    </row>
    <row r="161">
      <c r="A161" s="6" t="n"/>
      <c r="K161" s="6" t="n"/>
      <c r="M161" s="6" t="n"/>
      <c r="T161" s="33" t="n"/>
      <c r="U161" s="34" t="n"/>
      <c r="V161" s="29" t="n"/>
      <c r="W161" s="27">
        <f>IF(K161="","",IF(ISNUMBER(K161),K161-2,IFERROR(DATEVALUE(K161)-2,"")))</f>
        <v/>
      </c>
      <c r="X161" s="29" t="n"/>
      <c r="Y161" s="27">
        <f>IF(M161="","",IF(ISNUMBER(M161),M161+2,IFERROR(DATEVALUE(M161)+2,"")))</f>
        <v/>
      </c>
      <c r="Z161" s="29" t="n"/>
      <c r="AA161" s="29" t="n"/>
      <c r="AB161" s="29" t="n"/>
      <c r="AC161" s="29" t="n"/>
      <c r="AD161" s="30">
        <f>IF(OR(B161="",C161=""),"",HYPERLINK("https://wa.me/"&amp;IF(LEN(REGEXREPLACE(""&amp;C161,"[^0-9]",""))=8,"852"&amp;REGEXREPLACE(""&amp;C161,"[^0-9]",""),REGEXREPLACE(""&amp;C161,"[^0-9]",""))&amp;"?text="&amp;SUBSTITUTE(SUBSTITUTE(SUBSTITUTE(SUBSTITUTE(SUBSTITUTE(SUBSTITUTE(SUBSTITUTE('⚙️ 設定'!$B$5,"{N}",ENCODEURL(B161)),"{D}",ENCODEURL(I161)),"{K}",ENCODEURL(IFERROR(TEXT(K161,"d/m"),IFERROR(TEXT(DATEVALUE(K161),"d/m"),"—")))),"{M}",ENCODEURL(IFERROR(TEXT(M161,"d/m"),IFERROR(TEXT(DATEVALUE(M161),"d/m"),"—")))),"{P}",ENCODEURL(IFERROR(TEXT(T161,"#,##0"),"—"))),"{Y}",ENCODEURL('⚙️ 設定'!$B$3)),"{S}",ENCODEURL('⚙️ 設定'!$B$2)),"💰 追保費"))</f>
        <v/>
      </c>
      <c r="AE161" s="31">
        <f>IF(OR(B161="",C161=""),"",HYPERLINK("https://wa.me/"&amp;IF(LEN(REGEXREPLACE(""&amp;C161,"[^0-9]",""))=8,"852"&amp;REGEXREPLACE(""&amp;C161,"[^0-9]",""),REGEXREPLACE(""&amp;C161,"[^0-9]",""))&amp;"?text="&amp;SUBSTITUTE(SUBSTITUTE(SUBSTITUTE(SUBSTITUTE(SUBSTITUTE(SUBSTITUTE(SUBSTITUTE('⚙️ 設定'!$B$7,"{N}",ENCODEURL(B161)),"{D}",ENCODEURL(I161)),"{K}",ENCODEURL(IFERROR(TEXT(K161,"d/m"),IFERROR(TEXT(DATEVALUE(K161),"d/m"),"—")))),"{M}",ENCODEURL(IFERROR(TEXT(M161,"d/m"),IFERROR(TEXT(DATEVALUE(M161),"d/m"),"—")))),"{P}",ENCODEURL(IFERROR(TEXT(T161,"#,##0"),"—"))),"{Y}",ENCODEURL('⚙️ 設定'!$B$3)),"{S}",ENCODEURL('⚙️ 設定'!$B$2)),"✈️ 出發前"))</f>
        <v/>
      </c>
      <c r="AF161" s="32">
        <f>IF(OR(B161="",C161=""),"",HYPERLINK("https://wa.me/"&amp;IF(LEN(REGEXREPLACE(""&amp;C161,"[^0-9]",""))=8,"852"&amp;REGEXREPLACE(""&amp;C161,"[^0-9]",""),REGEXREPLACE(""&amp;C161,"[^0-9]",""))&amp;"?text="&amp;SUBSTITUTE(SUBSTITUTE(SUBSTITUTE(SUBSTITUTE(SUBSTITUTE(SUBSTITUTE(SUBSTITUTE('⚙️ 設定'!$B$9,"{N}",ENCODEURL(B161)),"{D}",ENCODEURL(I161)),"{K}",ENCODEURL(IFERROR(TEXT(K161,"d/m"),IFERROR(TEXT(DATEVALUE(K161),"d/m"),"—")))),"{M}",ENCODEURL(IFERROR(TEXT(M161,"d/m"),IFERROR(TEXT(DATEVALUE(M161),"d/m"),"—")))),"{P}",ENCODEURL(IFERROR(TEXT(T161,"#,##0"),"—"))),"{Y}",ENCODEURL('⚙️ 設定'!$B$3)),"{S}",ENCODEURL('⚙️ 設定'!$B$2)),"🏠 回港後"))</f>
        <v/>
      </c>
    </row>
    <row r="162">
      <c r="A162" s="6" t="n"/>
      <c r="K162" s="6" t="n"/>
      <c r="M162" s="6" t="n"/>
      <c r="T162" s="33" t="n"/>
      <c r="U162" s="34" t="n"/>
      <c r="V162" s="29" t="n"/>
      <c r="W162" s="27">
        <f>IF(K162="","",IF(ISNUMBER(K162),K162-2,IFERROR(DATEVALUE(K162)-2,"")))</f>
        <v/>
      </c>
      <c r="X162" s="29" t="n"/>
      <c r="Y162" s="27">
        <f>IF(M162="","",IF(ISNUMBER(M162),M162+2,IFERROR(DATEVALUE(M162)+2,"")))</f>
        <v/>
      </c>
      <c r="Z162" s="29" t="n"/>
      <c r="AA162" s="29" t="n"/>
      <c r="AB162" s="29" t="n"/>
      <c r="AC162" s="29" t="n"/>
      <c r="AD162" s="30">
        <f>IF(OR(B162="",C162=""),"",HYPERLINK("https://wa.me/"&amp;IF(LEN(REGEXREPLACE(""&amp;C162,"[^0-9]",""))=8,"852"&amp;REGEXREPLACE(""&amp;C162,"[^0-9]",""),REGEXREPLACE(""&amp;C162,"[^0-9]",""))&amp;"?text="&amp;SUBSTITUTE(SUBSTITUTE(SUBSTITUTE(SUBSTITUTE(SUBSTITUTE(SUBSTITUTE(SUBSTITUTE('⚙️ 設定'!$B$5,"{N}",ENCODEURL(B162)),"{D}",ENCODEURL(I162)),"{K}",ENCODEURL(IFERROR(TEXT(K162,"d/m"),IFERROR(TEXT(DATEVALUE(K162),"d/m"),"—")))),"{M}",ENCODEURL(IFERROR(TEXT(M162,"d/m"),IFERROR(TEXT(DATEVALUE(M162),"d/m"),"—")))),"{P}",ENCODEURL(IFERROR(TEXT(T162,"#,##0"),"—"))),"{Y}",ENCODEURL('⚙️ 設定'!$B$3)),"{S}",ENCODEURL('⚙️ 設定'!$B$2)),"💰 追保費"))</f>
        <v/>
      </c>
      <c r="AE162" s="31">
        <f>IF(OR(B162="",C162=""),"",HYPERLINK("https://wa.me/"&amp;IF(LEN(REGEXREPLACE(""&amp;C162,"[^0-9]",""))=8,"852"&amp;REGEXREPLACE(""&amp;C162,"[^0-9]",""),REGEXREPLACE(""&amp;C162,"[^0-9]",""))&amp;"?text="&amp;SUBSTITUTE(SUBSTITUTE(SUBSTITUTE(SUBSTITUTE(SUBSTITUTE(SUBSTITUTE(SUBSTITUTE('⚙️ 設定'!$B$7,"{N}",ENCODEURL(B162)),"{D}",ENCODEURL(I162)),"{K}",ENCODEURL(IFERROR(TEXT(K162,"d/m"),IFERROR(TEXT(DATEVALUE(K162),"d/m"),"—")))),"{M}",ENCODEURL(IFERROR(TEXT(M162,"d/m"),IFERROR(TEXT(DATEVALUE(M162),"d/m"),"—")))),"{P}",ENCODEURL(IFERROR(TEXT(T162,"#,##0"),"—"))),"{Y}",ENCODEURL('⚙️ 設定'!$B$3)),"{S}",ENCODEURL('⚙️ 設定'!$B$2)),"✈️ 出發前"))</f>
        <v/>
      </c>
      <c r="AF162" s="32">
        <f>IF(OR(B162="",C162=""),"",HYPERLINK("https://wa.me/"&amp;IF(LEN(REGEXREPLACE(""&amp;C162,"[^0-9]",""))=8,"852"&amp;REGEXREPLACE(""&amp;C162,"[^0-9]",""),REGEXREPLACE(""&amp;C162,"[^0-9]",""))&amp;"?text="&amp;SUBSTITUTE(SUBSTITUTE(SUBSTITUTE(SUBSTITUTE(SUBSTITUTE(SUBSTITUTE(SUBSTITUTE('⚙️ 設定'!$B$9,"{N}",ENCODEURL(B162)),"{D}",ENCODEURL(I162)),"{K}",ENCODEURL(IFERROR(TEXT(K162,"d/m"),IFERROR(TEXT(DATEVALUE(K162),"d/m"),"—")))),"{M}",ENCODEURL(IFERROR(TEXT(M162,"d/m"),IFERROR(TEXT(DATEVALUE(M162),"d/m"),"—")))),"{P}",ENCODEURL(IFERROR(TEXT(T162,"#,##0"),"—"))),"{Y}",ENCODEURL('⚙️ 設定'!$B$3)),"{S}",ENCODEURL('⚙️ 設定'!$B$2)),"🏠 回港後"))</f>
        <v/>
      </c>
    </row>
    <row r="163">
      <c r="A163" s="6" t="n"/>
      <c r="K163" s="6" t="n"/>
      <c r="M163" s="6" t="n"/>
      <c r="T163" s="33" t="n"/>
      <c r="U163" s="34" t="n"/>
      <c r="V163" s="29" t="n"/>
      <c r="W163" s="27">
        <f>IF(K163="","",IF(ISNUMBER(K163),K163-2,IFERROR(DATEVALUE(K163)-2,"")))</f>
        <v/>
      </c>
      <c r="X163" s="29" t="n"/>
      <c r="Y163" s="27">
        <f>IF(M163="","",IF(ISNUMBER(M163),M163+2,IFERROR(DATEVALUE(M163)+2,"")))</f>
        <v/>
      </c>
      <c r="Z163" s="29" t="n"/>
      <c r="AA163" s="29" t="n"/>
      <c r="AB163" s="29" t="n"/>
      <c r="AC163" s="29" t="n"/>
      <c r="AD163" s="30">
        <f>IF(OR(B163="",C163=""),"",HYPERLINK("https://wa.me/"&amp;IF(LEN(REGEXREPLACE(""&amp;C163,"[^0-9]",""))=8,"852"&amp;REGEXREPLACE(""&amp;C163,"[^0-9]",""),REGEXREPLACE(""&amp;C163,"[^0-9]",""))&amp;"?text="&amp;SUBSTITUTE(SUBSTITUTE(SUBSTITUTE(SUBSTITUTE(SUBSTITUTE(SUBSTITUTE(SUBSTITUTE('⚙️ 設定'!$B$5,"{N}",ENCODEURL(B163)),"{D}",ENCODEURL(I163)),"{K}",ENCODEURL(IFERROR(TEXT(K163,"d/m"),IFERROR(TEXT(DATEVALUE(K163),"d/m"),"—")))),"{M}",ENCODEURL(IFERROR(TEXT(M163,"d/m"),IFERROR(TEXT(DATEVALUE(M163),"d/m"),"—")))),"{P}",ENCODEURL(IFERROR(TEXT(T163,"#,##0"),"—"))),"{Y}",ENCODEURL('⚙️ 設定'!$B$3)),"{S}",ENCODEURL('⚙️ 設定'!$B$2)),"💰 追保費"))</f>
        <v/>
      </c>
      <c r="AE163" s="31">
        <f>IF(OR(B163="",C163=""),"",HYPERLINK("https://wa.me/"&amp;IF(LEN(REGEXREPLACE(""&amp;C163,"[^0-9]",""))=8,"852"&amp;REGEXREPLACE(""&amp;C163,"[^0-9]",""),REGEXREPLACE(""&amp;C163,"[^0-9]",""))&amp;"?text="&amp;SUBSTITUTE(SUBSTITUTE(SUBSTITUTE(SUBSTITUTE(SUBSTITUTE(SUBSTITUTE(SUBSTITUTE('⚙️ 設定'!$B$7,"{N}",ENCODEURL(B163)),"{D}",ENCODEURL(I163)),"{K}",ENCODEURL(IFERROR(TEXT(K163,"d/m"),IFERROR(TEXT(DATEVALUE(K163),"d/m"),"—")))),"{M}",ENCODEURL(IFERROR(TEXT(M163,"d/m"),IFERROR(TEXT(DATEVALUE(M163),"d/m"),"—")))),"{P}",ENCODEURL(IFERROR(TEXT(T163,"#,##0"),"—"))),"{Y}",ENCODEURL('⚙️ 設定'!$B$3)),"{S}",ENCODEURL('⚙️ 設定'!$B$2)),"✈️ 出發前"))</f>
        <v/>
      </c>
      <c r="AF163" s="32">
        <f>IF(OR(B163="",C163=""),"",HYPERLINK("https://wa.me/"&amp;IF(LEN(REGEXREPLACE(""&amp;C163,"[^0-9]",""))=8,"852"&amp;REGEXREPLACE(""&amp;C163,"[^0-9]",""),REGEXREPLACE(""&amp;C163,"[^0-9]",""))&amp;"?text="&amp;SUBSTITUTE(SUBSTITUTE(SUBSTITUTE(SUBSTITUTE(SUBSTITUTE(SUBSTITUTE(SUBSTITUTE('⚙️ 設定'!$B$9,"{N}",ENCODEURL(B163)),"{D}",ENCODEURL(I163)),"{K}",ENCODEURL(IFERROR(TEXT(K163,"d/m"),IFERROR(TEXT(DATEVALUE(K163),"d/m"),"—")))),"{M}",ENCODEURL(IFERROR(TEXT(M163,"d/m"),IFERROR(TEXT(DATEVALUE(M163),"d/m"),"—")))),"{P}",ENCODEURL(IFERROR(TEXT(T163,"#,##0"),"—"))),"{Y}",ENCODEURL('⚙️ 設定'!$B$3)),"{S}",ENCODEURL('⚙️ 設定'!$B$2)),"🏠 回港後"))</f>
        <v/>
      </c>
    </row>
    <row r="164">
      <c r="A164" s="6" t="n"/>
      <c r="K164" s="6" t="n"/>
      <c r="M164" s="6" t="n"/>
      <c r="T164" s="33" t="n"/>
      <c r="U164" s="34" t="n"/>
      <c r="V164" s="29" t="n"/>
      <c r="W164" s="27">
        <f>IF(K164="","",IF(ISNUMBER(K164),K164-2,IFERROR(DATEVALUE(K164)-2,"")))</f>
        <v/>
      </c>
      <c r="X164" s="29" t="n"/>
      <c r="Y164" s="27">
        <f>IF(M164="","",IF(ISNUMBER(M164),M164+2,IFERROR(DATEVALUE(M164)+2,"")))</f>
        <v/>
      </c>
      <c r="Z164" s="29" t="n"/>
      <c r="AA164" s="29" t="n"/>
      <c r="AB164" s="29" t="n"/>
      <c r="AC164" s="29" t="n"/>
      <c r="AD164" s="30">
        <f>IF(OR(B164="",C164=""),"",HYPERLINK("https://wa.me/"&amp;IF(LEN(REGEXREPLACE(""&amp;C164,"[^0-9]",""))=8,"852"&amp;REGEXREPLACE(""&amp;C164,"[^0-9]",""),REGEXREPLACE(""&amp;C164,"[^0-9]",""))&amp;"?text="&amp;SUBSTITUTE(SUBSTITUTE(SUBSTITUTE(SUBSTITUTE(SUBSTITUTE(SUBSTITUTE(SUBSTITUTE('⚙️ 設定'!$B$5,"{N}",ENCODEURL(B164)),"{D}",ENCODEURL(I164)),"{K}",ENCODEURL(IFERROR(TEXT(K164,"d/m"),IFERROR(TEXT(DATEVALUE(K164),"d/m"),"—")))),"{M}",ENCODEURL(IFERROR(TEXT(M164,"d/m"),IFERROR(TEXT(DATEVALUE(M164),"d/m"),"—")))),"{P}",ENCODEURL(IFERROR(TEXT(T164,"#,##0"),"—"))),"{Y}",ENCODEURL('⚙️ 設定'!$B$3)),"{S}",ENCODEURL('⚙️ 設定'!$B$2)),"💰 追保費"))</f>
        <v/>
      </c>
      <c r="AE164" s="31">
        <f>IF(OR(B164="",C164=""),"",HYPERLINK("https://wa.me/"&amp;IF(LEN(REGEXREPLACE(""&amp;C164,"[^0-9]",""))=8,"852"&amp;REGEXREPLACE(""&amp;C164,"[^0-9]",""),REGEXREPLACE(""&amp;C164,"[^0-9]",""))&amp;"?text="&amp;SUBSTITUTE(SUBSTITUTE(SUBSTITUTE(SUBSTITUTE(SUBSTITUTE(SUBSTITUTE(SUBSTITUTE('⚙️ 設定'!$B$7,"{N}",ENCODEURL(B164)),"{D}",ENCODEURL(I164)),"{K}",ENCODEURL(IFERROR(TEXT(K164,"d/m"),IFERROR(TEXT(DATEVALUE(K164),"d/m"),"—")))),"{M}",ENCODEURL(IFERROR(TEXT(M164,"d/m"),IFERROR(TEXT(DATEVALUE(M164),"d/m"),"—")))),"{P}",ENCODEURL(IFERROR(TEXT(T164,"#,##0"),"—"))),"{Y}",ENCODEURL('⚙️ 設定'!$B$3)),"{S}",ENCODEURL('⚙️ 設定'!$B$2)),"✈️ 出發前"))</f>
        <v/>
      </c>
      <c r="AF164" s="32">
        <f>IF(OR(B164="",C164=""),"",HYPERLINK("https://wa.me/"&amp;IF(LEN(REGEXREPLACE(""&amp;C164,"[^0-9]",""))=8,"852"&amp;REGEXREPLACE(""&amp;C164,"[^0-9]",""),REGEXREPLACE(""&amp;C164,"[^0-9]",""))&amp;"?text="&amp;SUBSTITUTE(SUBSTITUTE(SUBSTITUTE(SUBSTITUTE(SUBSTITUTE(SUBSTITUTE(SUBSTITUTE('⚙️ 設定'!$B$9,"{N}",ENCODEURL(B164)),"{D}",ENCODEURL(I164)),"{K}",ENCODEURL(IFERROR(TEXT(K164,"d/m"),IFERROR(TEXT(DATEVALUE(K164),"d/m"),"—")))),"{M}",ENCODEURL(IFERROR(TEXT(M164,"d/m"),IFERROR(TEXT(DATEVALUE(M164),"d/m"),"—")))),"{P}",ENCODEURL(IFERROR(TEXT(T164,"#,##0"),"—"))),"{Y}",ENCODEURL('⚙️ 設定'!$B$3)),"{S}",ENCODEURL('⚙️ 設定'!$B$2)),"🏠 回港後"))</f>
        <v/>
      </c>
    </row>
    <row r="165">
      <c r="A165" s="6" t="n"/>
      <c r="K165" s="6" t="n"/>
      <c r="M165" s="6" t="n"/>
      <c r="T165" s="33" t="n"/>
      <c r="U165" s="34" t="n"/>
      <c r="V165" s="29" t="n"/>
      <c r="W165" s="27">
        <f>IF(K165="","",IF(ISNUMBER(K165),K165-2,IFERROR(DATEVALUE(K165)-2,"")))</f>
        <v/>
      </c>
      <c r="X165" s="29" t="n"/>
      <c r="Y165" s="27">
        <f>IF(M165="","",IF(ISNUMBER(M165),M165+2,IFERROR(DATEVALUE(M165)+2,"")))</f>
        <v/>
      </c>
      <c r="Z165" s="29" t="n"/>
      <c r="AA165" s="29" t="n"/>
      <c r="AB165" s="29" t="n"/>
      <c r="AC165" s="29" t="n"/>
      <c r="AD165" s="30">
        <f>IF(OR(B165="",C165=""),"",HYPERLINK("https://wa.me/"&amp;IF(LEN(REGEXREPLACE(""&amp;C165,"[^0-9]",""))=8,"852"&amp;REGEXREPLACE(""&amp;C165,"[^0-9]",""),REGEXREPLACE(""&amp;C165,"[^0-9]",""))&amp;"?text="&amp;SUBSTITUTE(SUBSTITUTE(SUBSTITUTE(SUBSTITUTE(SUBSTITUTE(SUBSTITUTE(SUBSTITUTE('⚙️ 設定'!$B$5,"{N}",ENCODEURL(B165)),"{D}",ENCODEURL(I165)),"{K}",ENCODEURL(IFERROR(TEXT(K165,"d/m"),IFERROR(TEXT(DATEVALUE(K165),"d/m"),"—")))),"{M}",ENCODEURL(IFERROR(TEXT(M165,"d/m"),IFERROR(TEXT(DATEVALUE(M165),"d/m"),"—")))),"{P}",ENCODEURL(IFERROR(TEXT(T165,"#,##0"),"—"))),"{Y}",ENCODEURL('⚙️ 設定'!$B$3)),"{S}",ENCODEURL('⚙️ 設定'!$B$2)),"💰 追保費"))</f>
        <v/>
      </c>
      <c r="AE165" s="31">
        <f>IF(OR(B165="",C165=""),"",HYPERLINK("https://wa.me/"&amp;IF(LEN(REGEXREPLACE(""&amp;C165,"[^0-9]",""))=8,"852"&amp;REGEXREPLACE(""&amp;C165,"[^0-9]",""),REGEXREPLACE(""&amp;C165,"[^0-9]",""))&amp;"?text="&amp;SUBSTITUTE(SUBSTITUTE(SUBSTITUTE(SUBSTITUTE(SUBSTITUTE(SUBSTITUTE(SUBSTITUTE('⚙️ 設定'!$B$7,"{N}",ENCODEURL(B165)),"{D}",ENCODEURL(I165)),"{K}",ENCODEURL(IFERROR(TEXT(K165,"d/m"),IFERROR(TEXT(DATEVALUE(K165),"d/m"),"—")))),"{M}",ENCODEURL(IFERROR(TEXT(M165,"d/m"),IFERROR(TEXT(DATEVALUE(M165),"d/m"),"—")))),"{P}",ENCODEURL(IFERROR(TEXT(T165,"#,##0"),"—"))),"{Y}",ENCODEURL('⚙️ 設定'!$B$3)),"{S}",ENCODEURL('⚙️ 設定'!$B$2)),"✈️ 出發前"))</f>
        <v/>
      </c>
      <c r="AF165" s="32">
        <f>IF(OR(B165="",C165=""),"",HYPERLINK("https://wa.me/"&amp;IF(LEN(REGEXREPLACE(""&amp;C165,"[^0-9]",""))=8,"852"&amp;REGEXREPLACE(""&amp;C165,"[^0-9]",""),REGEXREPLACE(""&amp;C165,"[^0-9]",""))&amp;"?text="&amp;SUBSTITUTE(SUBSTITUTE(SUBSTITUTE(SUBSTITUTE(SUBSTITUTE(SUBSTITUTE(SUBSTITUTE('⚙️ 設定'!$B$9,"{N}",ENCODEURL(B165)),"{D}",ENCODEURL(I165)),"{K}",ENCODEURL(IFERROR(TEXT(K165,"d/m"),IFERROR(TEXT(DATEVALUE(K165),"d/m"),"—")))),"{M}",ENCODEURL(IFERROR(TEXT(M165,"d/m"),IFERROR(TEXT(DATEVALUE(M165),"d/m"),"—")))),"{P}",ENCODEURL(IFERROR(TEXT(T165,"#,##0"),"—"))),"{Y}",ENCODEURL('⚙️ 設定'!$B$3)),"{S}",ENCODEURL('⚙️ 設定'!$B$2)),"🏠 回港後"))</f>
        <v/>
      </c>
    </row>
    <row r="166">
      <c r="A166" s="6" t="n"/>
      <c r="K166" s="6" t="n"/>
      <c r="M166" s="6" t="n"/>
      <c r="T166" s="33" t="n"/>
      <c r="U166" s="34" t="n"/>
      <c r="V166" s="29" t="n"/>
      <c r="W166" s="27">
        <f>IF(K166="","",IF(ISNUMBER(K166),K166-2,IFERROR(DATEVALUE(K166)-2,"")))</f>
        <v/>
      </c>
      <c r="X166" s="29" t="n"/>
      <c r="Y166" s="27">
        <f>IF(M166="","",IF(ISNUMBER(M166),M166+2,IFERROR(DATEVALUE(M166)+2,"")))</f>
        <v/>
      </c>
      <c r="Z166" s="29" t="n"/>
      <c r="AA166" s="29" t="n"/>
      <c r="AB166" s="29" t="n"/>
      <c r="AC166" s="29" t="n"/>
      <c r="AD166" s="30">
        <f>IF(OR(B166="",C166=""),"",HYPERLINK("https://wa.me/"&amp;IF(LEN(REGEXREPLACE(""&amp;C166,"[^0-9]",""))=8,"852"&amp;REGEXREPLACE(""&amp;C166,"[^0-9]",""),REGEXREPLACE(""&amp;C166,"[^0-9]",""))&amp;"?text="&amp;SUBSTITUTE(SUBSTITUTE(SUBSTITUTE(SUBSTITUTE(SUBSTITUTE(SUBSTITUTE(SUBSTITUTE('⚙️ 設定'!$B$5,"{N}",ENCODEURL(B166)),"{D}",ENCODEURL(I166)),"{K}",ENCODEURL(IFERROR(TEXT(K166,"d/m"),IFERROR(TEXT(DATEVALUE(K166),"d/m"),"—")))),"{M}",ENCODEURL(IFERROR(TEXT(M166,"d/m"),IFERROR(TEXT(DATEVALUE(M166),"d/m"),"—")))),"{P}",ENCODEURL(IFERROR(TEXT(T166,"#,##0"),"—"))),"{Y}",ENCODEURL('⚙️ 設定'!$B$3)),"{S}",ENCODEURL('⚙️ 設定'!$B$2)),"💰 追保費"))</f>
        <v/>
      </c>
      <c r="AE166" s="31">
        <f>IF(OR(B166="",C166=""),"",HYPERLINK("https://wa.me/"&amp;IF(LEN(REGEXREPLACE(""&amp;C166,"[^0-9]",""))=8,"852"&amp;REGEXREPLACE(""&amp;C166,"[^0-9]",""),REGEXREPLACE(""&amp;C166,"[^0-9]",""))&amp;"?text="&amp;SUBSTITUTE(SUBSTITUTE(SUBSTITUTE(SUBSTITUTE(SUBSTITUTE(SUBSTITUTE(SUBSTITUTE('⚙️ 設定'!$B$7,"{N}",ENCODEURL(B166)),"{D}",ENCODEURL(I166)),"{K}",ENCODEURL(IFERROR(TEXT(K166,"d/m"),IFERROR(TEXT(DATEVALUE(K166),"d/m"),"—")))),"{M}",ENCODEURL(IFERROR(TEXT(M166,"d/m"),IFERROR(TEXT(DATEVALUE(M166),"d/m"),"—")))),"{P}",ENCODEURL(IFERROR(TEXT(T166,"#,##0"),"—"))),"{Y}",ENCODEURL('⚙️ 設定'!$B$3)),"{S}",ENCODEURL('⚙️ 設定'!$B$2)),"✈️ 出發前"))</f>
        <v/>
      </c>
      <c r="AF166" s="32">
        <f>IF(OR(B166="",C166=""),"",HYPERLINK("https://wa.me/"&amp;IF(LEN(REGEXREPLACE(""&amp;C166,"[^0-9]",""))=8,"852"&amp;REGEXREPLACE(""&amp;C166,"[^0-9]",""),REGEXREPLACE(""&amp;C166,"[^0-9]",""))&amp;"?text="&amp;SUBSTITUTE(SUBSTITUTE(SUBSTITUTE(SUBSTITUTE(SUBSTITUTE(SUBSTITUTE(SUBSTITUTE('⚙️ 設定'!$B$9,"{N}",ENCODEURL(B166)),"{D}",ENCODEURL(I166)),"{K}",ENCODEURL(IFERROR(TEXT(K166,"d/m"),IFERROR(TEXT(DATEVALUE(K166),"d/m"),"—")))),"{M}",ENCODEURL(IFERROR(TEXT(M166,"d/m"),IFERROR(TEXT(DATEVALUE(M166),"d/m"),"—")))),"{P}",ENCODEURL(IFERROR(TEXT(T166,"#,##0"),"—"))),"{Y}",ENCODEURL('⚙️ 設定'!$B$3)),"{S}",ENCODEURL('⚙️ 設定'!$B$2)),"🏠 回港後"))</f>
        <v/>
      </c>
    </row>
    <row r="167">
      <c r="A167" s="6" t="n"/>
      <c r="K167" s="6" t="n"/>
      <c r="M167" s="6" t="n"/>
      <c r="T167" s="33" t="n"/>
      <c r="U167" s="34" t="n"/>
      <c r="V167" s="29" t="n"/>
      <c r="W167" s="27">
        <f>IF(K167="","",IF(ISNUMBER(K167),K167-2,IFERROR(DATEVALUE(K167)-2,"")))</f>
        <v/>
      </c>
      <c r="X167" s="29" t="n"/>
      <c r="Y167" s="27">
        <f>IF(M167="","",IF(ISNUMBER(M167),M167+2,IFERROR(DATEVALUE(M167)+2,"")))</f>
        <v/>
      </c>
      <c r="Z167" s="29" t="n"/>
      <c r="AA167" s="29" t="n"/>
      <c r="AB167" s="29" t="n"/>
      <c r="AC167" s="29" t="n"/>
      <c r="AD167" s="30">
        <f>IF(OR(B167="",C167=""),"",HYPERLINK("https://wa.me/"&amp;IF(LEN(REGEXREPLACE(""&amp;C167,"[^0-9]",""))=8,"852"&amp;REGEXREPLACE(""&amp;C167,"[^0-9]",""),REGEXREPLACE(""&amp;C167,"[^0-9]",""))&amp;"?text="&amp;SUBSTITUTE(SUBSTITUTE(SUBSTITUTE(SUBSTITUTE(SUBSTITUTE(SUBSTITUTE(SUBSTITUTE('⚙️ 設定'!$B$5,"{N}",ENCODEURL(B167)),"{D}",ENCODEURL(I167)),"{K}",ENCODEURL(IFERROR(TEXT(K167,"d/m"),IFERROR(TEXT(DATEVALUE(K167),"d/m"),"—")))),"{M}",ENCODEURL(IFERROR(TEXT(M167,"d/m"),IFERROR(TEXT(DATEVALUE(M167),"d/m"),"—")))),"{P}",ENCODEURL(IFERROR(TEXT(T167,"#,##0"),"—"))),"{Y}",ENCODEURL('⚙️ 設定'!$B$3)),"{S}",ENCODEURL('⚙️ 設定'!$B$2)),"💰 追保費"))</f>
        <v/>
      </c>
      <c r="AE167" s="31">
        <f>IF(OR(B167="",C167=""),"",HYPERLINK("https://wa.me/"&amp;IF(LEN(REGEXREPLACE(""&amp;C167,"[^0-9]",""))=8,"852"&amp;REGEXREPLACE(""&amp;C167,"[^0-9]",""),REGEXREPLACE(""&amp;C167,"[^0-9]",""))&amp;"?text="&amp;SUBSTITUTE(SUBSTITUTE(SUBSTITUTE(SUBSTITUTE(SUBSTITUTE(SUBSTITUTE(SUBSTITUTE('⚙️ 設定'!$B$7,"{N}",ENCODEURL(B167)),"{D}",ENCODEURL(I167)),"{K}",ENCODEURL(IFERROR(TEXT(K167,"d/m"),IFERROR(TEXT(DATEVALUE(K167),"d/m"),"—")))),"{M}",ENCODEURL(IFERROR(TEXT(M167,"d/m"),IFERROR(TEXT(DATEVALUE(M167),"d/m"),"—")))),"{P}",ENCODEURL(IFERROR(TEXT(T167,"#,##0"),"—"))),"{Y}",ENCODEURL('⚙️ 設定'!$B$3)),"{S}",ENCODEURL('⚙️ 設定'!$B$2)),"✈️ 出發前"))</f>
        <v/>
      </c>
      <c r="AF167" s="32">
        <f>IF(OR(B167="",C167=""),"",HYPERLINK("https://wa.me/"&amp;IF(LEN(REGEXREPLACE(""&amp;C167,"[^0-9]",""))=8,"852"&amp;REGEXREPLACE(""&amp;C167,"[^0-9]",""),REGEXREPLACE(""&amp;C167,"[^0-9]",""))&amp;"?text="&amp;SUBSTITUTE(SUBSTITUTE(SUBSTITUTE(SUBSTITUTE(SUBSTITUTE(SUBSTITUTE(SUBSTITUTE('⚙️ 設定'!$B$9,"{N}",ENCODEURL(B167)),"{D}",ENCODEURL(I167)),"{K}",ENCODEURL(IFERROR(TEXT(K167,"d/m"),IFERROR(TEXT(DATEVALUE(K167),"d/m"),"—")))),"{M}",ENCODEURL(IFERROR(TEXT(M167,"d/m"),IFERROR(TEXT(DATEVALUE(M167),"d/m"),"—")))),"{P}",ENCODEURL(IFERROR(TEXT(T167,"#,##0"),"—"))),"{Y}",ENCODEURL('⚙️ 設定'!$B$3)),"{S}",ENCODEURL('⚙️ 設定'!$B$2)),"🏠 回港後"))</f>
        <v/>
      </c>
    </row>
    <row r="168">
      <c r="A168" s="6" t="n"/>
      <c r="K168" s="6" t="n"/>
      <c r="M168" s="6" t="n"/>
      <c r="T168" s="33" t="n"/>
      <c r="U168" s="34" t="n"/>
      <c r="V168" s="29" t="n"/>
      <c r="W168" s="27">
        <f>IF(K168="","",IF(ISNUMBER(K168),K168-2,IFERROR(DATEVALUE(K168)-2,"")))</f>
        <v/>
      </c>
      <c r="X168" s="29" t="n"/>
      <c r="Y168" s="27">
        <f>IF(M168="","",IF(ISNUMBER(M168),M168+2,IFERROR(DATEVALUE(M168)+2,"")))</f>
        <v/>
      </c>
      <c r="Z168" s="29" t="n"/>
      <c r="AA168" s="29" t="n"/>
      <c r="AB168" s="29" t="n"/>
      <c r="AC168" s="29" t="n"/>
      <c r="AD168" s="30">
        <f>IF(OR(B168="",C168=""),"",HYPERLINK("https://wa.me/"&amp;IF(LEN(REGEXREPLACE(""&amp;C168,"[^0-9]",""))=8,"852"&amp;REGEXREPLACE(""&amp;C168,"[^0-9]",""),REGEXREPLACE(""&amp;C168,"[^0-9]",""))&amp;"?text="&amp;SUBSTITUTE(SUBSTITUTE(SUBSTITUTE(SUBSTITUTE(SUBSTITUTE(SUBSTITUTE(SUBSTITUTE('⚙️ 設定'!$B$5,"{N}",ENCODEURL(B168)),"{D}",ENCODEURL(I168)),"{K}",ENCODEURL(IFERROR(TEXT(K168,"d/m"),IFERROR(TEXT(DATEVALUE(K168),"d/m"),"—")))),"{M}",ENCODEURL(IFERROR(TEXT(M168,"d/m"),IFERROR(TEXT(DATEVALUE(M168),"d/m"),"—")))),"{P}",ENCODEURL(IFERROR(TEXT(T168,"#,##0"),"—"))),"{Y}",ENCODEURL('⚙️ 設定'!$B$3)),"{S}",ENCODEURL('⚙️ 設定'!$B$2)),"💰 追保費"))</f>
        <v/>
      </c>
      <c r="AE168" s="31">
        <f>IF(OR(B168="",C168=""),"",HYPERLINK("https://wa.me/"&amp;IF(LEN(REGEXREPLACE(""&amp;C168,"[^0-9]",""))=8,"852"&amp;REGEXREPLACE(""&amp;C168,"[^0-9]",""),REGEXREPLACE(""&amp;C168,"[^0-9]",""))&amp;"?text="&amp;SUBSTITUTE(SUBSTITUTE(SUBSTITUTE(SUBSTITUTE(SUBSTITUTE(SUBSTITUTE(SUBSTITUTE('⚙️ 設定'!$B$7,"{N}",ENCODEURL(B168)),"{D}",ENCODEURL(I168)),"{K}",ENCODEURL(IFERROR(TEXT(K168,"d/m"),IFERROR(TEXT(DATEVALUE(K168),"d/m"),"—")))),"{M}",ENCODEURL(IFERROR(TEXT(M168,"d/m"),IFERROR(TEXT(DATEVALUE(M168),"d/m"),"—")))),"{P}",ENCODEURL(IFERROR(TEXT(T168,"#,##0"),"—"))),"{Y}",ENCODEURL('⚙️ 設定'!$B$3)),"{S}",ENCODEURL('⚙️ 設定'!$B$2)),"✈️ 出發前"))</f>
        <v/>
      </c>
      <c r="AF168" s="32">
        <f>IF(OR(B168="",C168=""),"",HYPERLINK("https://wa.me/"&amp;IF(LEN(REGEXREPLACE(""&amp;C168,"[^0-9]",""))=8,"852"&amp;REGEXREPLACE(""&amp;C168,"[^0-9]",""),REGEXREPLACE(""&amp;C168,"[^0-9]",""))&amp;"?text="&amp;SUBSTITUTE(SUBSTITUTE(SUBSTITUTE(SUBSTITUTE(SUBSTITUTE(SUBSTITUTE(SUBSTITUTE('⚙️ 設定'!$B$9,"{N}",ENCODEURL(B168)),"{D}",ENCODEURL(I168)),"{K}",ENCODEURL(IFERROR(TEXT(K168,"d/m"),IFERROR(TEXT(DATEVALUE(K168),"d/m"),"—")))),"{M}",ENCODEURL(IFERROR(TEXT(M168,"d/m"),IFERROR(TEXT(DATEVALUE(M168),"d/m"),"—")))),"{P}",ENCODEURL(IFERROR(TEXT(T168,"#,##0"),"—"))),"{Y}",ENCODEURL('⚙️ 設定'!$B$3)),"{S}",ENCODEURL('⚙️ 設定'!$B$2)),"🏠 回港後"))</f>
        <v/>
      </c>
    </row>
    <row r="169">
      <c r="A169" s="6" t="n"/>
      <c r="K169" s="6" t="n"/>
      <c r="M169" s="6" t="n"/>
      <c r="T169" s="33" t="n"/>
      <c r="U169" s="34" t="n"/>
      <c r="V169" s="29" t="n"/>
      <c r="W169" s="27">
        <f>IF(K169="","",IF(ISNUMBER(K169),K169-2,IFERROR(DATEVALUE(K169)-2,"")))</f>
        <v/>
      </c>
      <c r="X169" s="29" t="n"/>
      <c r="Y169" s="27">
        <f>IF(M169="","",IF(ISNUMBER(M169),M169+2,IFERROR(DATEVALUE(M169)+2,"")))</f>
        <v/>
      </c>
      <c r="Z169" s="29" t="n"/>
      <c r="AA169" s="29" t="n"/>
      <c r="AB169" s="29" t="n"/>
      <c r="AC169" s="29" t="n"/>
      <c r="AD169" s="30">
        <f>IF(OR(B169="",C169=""),"",HYPERLINK("https://wa.me/"&amp;IF(LEN(REGEXREPLACE(""&amp;C169,"[^0-9]",""))=8,"852"&amp;REGEXREPLACE(""&amp;C169,"[^0-9]",""),REGEXREPLACE(""&amp;C169,"[^0-9]",""))&amp;"?text="&amp;SUBSTITUTE(SUBSTITUTE(SUBSTITUTE(SUBSTITUTE(SUBSTITUTE(SUBSTITUTE(SUBSTITUTE('⚙️ 設定'!$B$5,"{N}",ENCODEURL(B169)),"{D}",ENCODEURL(I169)),"{K}",ENCODEURL(IFERROR(TEXT(K169,"d/m"),IFERROR(TEXT(DATEVALUE(K169),"d/m"),"—")))),"{M}",ENCODEURL(IFERROR(TEXT(M169,"d/m"),IFERROR(TEXT(DATEVALUE(M169),"d/m"),"—")))),"{P}",ENCODEURL(IFERROR(TEXT(T169,"#,##0"),"—"))),"{Y}",ENCODEURL('⚙️ 設定'!$B$3)),"{S}",ENCODEURL('⚙️ 設定'!$B$2)),"💰 追保費"))</f>
        <v/>
      </c>
      <c r="AE169" s="31">
        <f>IF(OR(B169="",C169=""),"",HYPERLINK("https://wa.me/"&amp;IF(LEN(REGEXREPLACE(""&amp;C169,"[^0-9]",""))=8,"852"&amp;REGEXREPLACE(""&amp;C169,"[^0-9]",""),REGEXREPLACE(""&amp;C169,"[^0-9]",""))&amp;"?text="&amp;SUBSTITUTE(SUBSTITUTE(SUBSTITUTE(SUBSTITUTE(SUBSTITUTE(SUBSTITUTE(SUBSTITUTE('⚙️ 設定'!$B$7,"{N}",ENCODEURL(B169)),"{D}",ENCODEURL(I169)),"{K}",ENCODEURL(IFERROR(TEXT(K169,"d/m"),IFERROR(TEXT(DATEVALUE(K169),"d/m"),"—")))),"{M}",ENCODEURL(IFERROR(TEXT(M169,"d/m"),IFERROR(TEXT(DATEVALUE(M169),"d/m"),"—")))),"{P}",ENCODEURL(IFERROR(TEXT(T169,"#,##0"),"—"))),"{Y}",ENCODEURL('⚙️ 設定'!$B$3)),"{S}",ENCODEURL('⚙️ 設定'!$B$2)),"✈️ 出發前"))</f>
        <v/>
      </c>
      <c r="AF169" s="32">
        <f>IF(OR(B169="",C169=""),"",HYPERLINK("https://wa.me/"&amp;IF(LEN(REGEXREPLACE(""&amp;C169,"[^0-9]",""))=8,"852"&amp;REGEXREPLACE(""&amp;C169,"[^0-9]",""),REGEXREPLACE(""&amp;C169,"[^0-9]",""))&amp;"?text="&amp;SUBSTITUTE(SUBSTITUTE(SUBSTITUTE(SUBSTITUTE(SUBSTITUTE(SUBSTITUTE(SUBSTITUTE('⚙️ 設定'!$B$9,"{N}",ENCODEURL(B169)),"{D}",ENCODEURL(I169)),"{K}",ENCODEURL(IFERROR(TEXT(K169,"d/m"),IFERROR(TEXT(DATEVALUE(K169),"d/m"),"—")))),"{M}",ENCODEURL(IFERROR(TEXT(M169,"d/m"),IFERROR(TEXT(DATEVALUE(M169),"d/m"),"—")))),"{P}",ENCODEURL(IFERROR(TEXT(T169,"#,##0"),"—"))),"{Y}",ENCODEURL('⚙️ 設定'!$B$3)),"{S}",ENCODEURL('⚙️ 設定'!$B$2)),"🏠 回港後"))</f>
        <v/>
      </c>
    </row>
    <row r="170">
      <c r="A170" s="6" t="n"/>
      <c r="K170" s="6" t="n"/>
      <c r="M170" s="6" t="n"/>
      <c r="T170" s="33" t="n"/>
      <c r="U170" s="34" t="n"/>
      <c r="V170" s="29" t="n"/>
      <c r="W170" s="27">
        <f>IF(K170="","",IF(ISNUMBER(K170),K170-2,IFERROR(DATEVALUE(K170)-2,"")))</f>
        <v/>
      </c>
      <c r="X170" s="29" t="n"/>
      <c r="Y170" s="27">
        <f>IF(M170="","",IF(ISNUMBER(M170),M170+2,IFERROR(DATEVALUE(M170)+2,"")))</f>
        <v/>
      </c>
      <c r="Z170" s="29" t="n"/>
      <c r="AA170" s="29" t="n"/>
      <c r="AB170" s="29" t="n"/>
      <c r="AC170" s="29" t="n"/>
      <c r="AD170" s="30">
        <f>IF(OR(B170="",C170=""),"",HYPERLINK("https://wa.me/"&amp;IF(LEN(REGEXREPLACE(""&amp;C170,"[^0-9]",""))=8,"852"&amp;REGEXREPLACE(""&amp;C170,"[^0-9]",""),REGEXREPLACE(""&amp;C170,"[^0-9]",""))&amp;"?text="&amp;SUBSTITUTE(SUBSTITUTE(SUBSTITUTE(SUBSTITUTE(SUBSTITUTE(SUBSTITUTE(SUBSTITUTE('⚙️ 設定'!$B$5,"{N}",ENCODEURL(B170)),"{D}",ENCODEURL(I170)),"{K}",ENCODEURL(IFERROR(TEXT(K170,"d/m"),IFERROR(TEXT(DATEVALUE(K170),"d/m"),"—")))),"{M}",ENCODEURL(IFERROR(TEXT(M170,"d/m"),IFERROR(TEXT(DATEVALUE(M170),"d/m"),"—")))),"{P}",ENCODEURL(IFERROR(TEXT(T170,"#,##0"),"—"))),"{Y}",ENCODEURL('⚙️ 設定'!$B$3)),"{S}",ENCODEURL('⚙️ 設定'!$B$2)),"💰 追保費"))</f>
        <v/>
      </c>
      <c r="AE170" s="31">
        <f>IF(OR(B170="",C170=""),"",HYPERLINK("https://wa.me/"&amp;IF(LEN(REGEXREPLACE(""&amp;C170,"[^0-9]",""))=8,"852"&amp;REGEXREPLACE(""&amp;C170,"[^0-9]",""),REGEXREPLACE(""&amp;C170,"[^0-9]",""))&amp;"?text="&amp;SUBSTITUTE(SUBSTITUTE(SUBSTITUTE(SUBSTITUTE(SUBSTITUTE(SUBSTITUTE(SUBSTITUTE('⚙️ 設定'!$B$7,"{N}",ENCODEURL(B170)),"{D}",ENCODEURL(I170)),"{K}",ENCODEURL(IFERROR(TEXT(K170,"d/m"),IFERROR(TEXT(DATEVALUE(K170),"d/m"),"—")))),"{M}",ENCODEURL(IFERROR(TEXT(M170,"d/m"),IFERROR(TEXT(DATEVALUE(M170),"d/m"),"—")))),"{P}",ENCODEURL(IFERROR(TEXT(T170,"#,##0"),"—"))),"{Y}",ENCODEURL('⚙️ 設定'!$B$3)),"{S}",ENCODEURL('⚙️ 設定'!$B$2)),"✈️ 出發前"))</f>
        <v/>
      </c>
      <c r="AF170" s="32">
        <f>IF(OR(B170="",C170=""),"",HYPERLINK("https://wa.me/"&amp;IF(LEN(REGEXREPLACE(""&amp;C170,"[^0-9]",""))=8,"852"&amp;REGEXREPLACE(""&amp;C170,"[^0-9]",""),REGEXREPLACE(""&amp;C170,"[^0-9]",""))&amp;"?text="&amp;SUBSTITUTE(SUBSTITUTE(SUBSTITUTE(SUBSTITUTE(SUBSTITUTE(SUBSTITUTE(SUBSTITUTE('⚙️ 設定'!$B$9,"{N}",ENCODEURL(B170)),"{D}",ENCODEURL(I170)),"{K}",ENCODEURL(IFERROR(TEXT(K170,"d/m"),IFERROR(TEXT(DATEVALUE(K170),"d/m"),"—")))),"{M}",ENCODEURL(IFERROR(TEXT(M170,"d/m"),IFERROR(TEXT(DATEVALUE(M170),"d/m"),"—")))),"{P}",ENCODEURL(IFERROR(TEXT(T170,"#,##0"),"—"))),"{Y}",ENCODEURL('⚙️ 設定'!$B$3)),"{S}",ENCODEURL('⚙️ 設定'!$B$2)),"🏠 回港後"))</f>
        <v/>
      </c>
    </row>
    <row r="171">
      <c r="A171" s="6" t="n"/>
      <c r="K171" s="6" t="n"/>
      <c r="M171" s="6" t="n"/>
      <c r="T171" s="33" t="n"/>
      <c r="U171" s="34" t="n"/>
      <c r="V171" s="29" t="n"/>
      <c r="W171" s="27">
        <f>IF(K171="","",IF(ISNUMBER(K171),K171-2,IFERROR(DATEVALUE(K171)-2,"")))</f>
        <v/>
      </c>
      <c r="X171" s="29" t="n"/>
      <c r="Y171" s="27">
        <f>IF(M171="","",IF(ISNUMBER(M171),M171+2,IFERROR(DATEVALUE(M171)+2,"")))</f>
        <v/>
      </c>
      <c r="Z171" s="29" t="n"/>
      <c r="AA171" s="29" t="n"/>
      <c r="AB171" s="29" t="n"/>
      <c r="AC171" s="29" t="n"/>
      <c r="AD171" s="30">
        <f>IF(OR(B171="",C171=""),"",HYPERLINK("https://wa.me/"&amp;IF(LEN(REGEXREPLACE(""&amp;C171,"[^0-9]",""))=8,"852"&amp;REGEXREPLACE(""&amp;C171,"[^0-9]",""),REGEXREPLACE(""&amp;C171,"[^0-9]",""))&amp;"?text="&amp;SUBSTITUTE(SUBSTITUTE(SUBSTITUTE(SUBSTITUTE(SUBSTITUTE(SUBSTITUTE(SUBSTITUTE('⚙️ 設定'!$B$5,"{N}",ENCODEURL(B171)),"{D}",ENCODEURL(I171)),"{K}",ENCODEURL(IFERROR(TEXT(K171,"d/m"),IFERROR(TEXT(DATEVALUE(K171),"d/m"),"—")))),"{M}",ENCODEURL(IFERROR(TEXT(M171,"d/m"),IFERROR(TEXT(DATEVALUE(M171),"d/m"),"—")))),"{P}",ENCODEURL(IFERROR(TEXT(T171,"#,##0"),"—"))),"{Y}",ENCODEURL('⚙️ 設定'!$B$3)),"{S}",ENCODEURL('⚙️ 設定'!$B$2)),"💰 追保費"))</f>
        <v/>
      </c>
      <c r="AE171" s="31">
        <f>IF(OR(B171="",C171=""),"",HYPERLINK("https://wa.me/"&amp;IF(LEN(REGEXREPLACE(""&amp;C171,"[^0-9]",""))=8,"852"&amp;REGEXREPLACE(""&amp;C171,"[^0-9]",""),REGEXREPLACE(""&amp;C171,"[^0-9]",""))&amp;"?text="&amp;SUBSTITUTE(SUBSTITUTE(SUBSTITUTE(SUBSTITUTE(SUBSTITUTE(SUBSTITUTE(SUBSTITUTE('⚙️ 設定'!$B$7,"{N}",ENCODEURL(B171)),"{D}",ENCODEURL(I171)),"{K}",ENCODEURL(IFERROR(TEXT(K171,"d/m"),IFERROR(TEXT(DATEVALUE(K171),"d/m"),"—")))),"{M}",ENCODEURL(IFERROR(TEXT(M171,"d/m"),IFERROR(TEXT(DATEVALUE(M171),"d/m"),"—")))),"{P}",ENCODEURL(IFERROR(TEXT(T171,"#,##0"),"—"))),"{Y}",ENCODEURL('⚙️ 設定'!$B$3)),"{S}",ENCODEURL('⚙️ 設定'!$B$2)),"✈️ 出發前"))</f>
        <v/>
      </c>
      <c r="AF171" s="32">
        <f>IF(OR(B171="",C171=""),"",HYPERLINK("https://wa.me/"&amp;IF(LEN(REGEXREPLACE(""&amp;C171,"[^0-9]",""))=8,"852"&amp;REGEXREPLACE(""&amp;C171,"[^0-9]",""),REGEXREPLACE(""&amp;C171,"[^0-9]",""))&amp;"?text="&amp;SUBSTITUTE(SUBSTITUTE(SUBSTITUTE(SUBSTITUTE(SUBSTITUTE(SUBSTITUTE(SUBSTITUTE('⚙️ 設定'!$B$9,"{N}",ENCODEURL(B171)),"{D}",ENCODEURL(I171)),"{K}",ENCODEURL(IFERROR(TEXT(K171,"d/m"),IFERROR(TEXT(DATEVALUE(K171),"d/m"),"—")))),"{M}",ENCODEURL(IFERROR(TEXT(M171,"d/m"),IFERROR(TEXT(DATEVALUE(M171),"d/m"),"—")))),"{P}",ENCODEURL(IFERROR(TEXT(T171,"#,##0"),"—"))),"{Y}",ENCODEURL('⚙️ 設定'!$B$3)),"{S}",ENCODEURL('⚙️ 設定'!$B$2)),"🏠 回港後"))</f>
        <v/>
      </c>
    </row>
    <row r="172">
      <c r="A172" s="6" t="n"/>
      <c r="K172" s="6" t="n"/>
      <c r="M172" s="6" t="n"/>
      <c r="T172" s="33" t="n"/>
      <c r="U172" s="34" t="n"/>
      <c r="V172" s="29" t="n"/>
      <c r="W172" s="27">
        <f>IF(K172="","",IF(ISNUMBER(K172),K172-2,IFERROR(DATEVALUE(K172)-2,"")))</f>
        <v/>
      </c>
      <c r="X172" s="29" t="n"/>
      <c r="Y172" s="27">
        <f>IF(M172="","",IF(ISNUMBER(M172),M172+2,IFERROR(DATEVALUE(M172)+2,"")))</f>
        <v/>
      </c>
      <c r="Z172" s="29" t="n"/>
      <c r="AA172" s="29" t="n"/>
      <c r="AB172" s="29" t="n"/>
      <c r="AC172" s="29" t="n"/>
      <c r="AD172" s="30">
        <f>IF(OR(B172="",C172=""),"",HYPERLINK("https://wa.me/"&amp;IF(LEN(REGEXREPLACE(""&amp;C172,"[^0-9]",""))=8,"852"&amp;REGEXREPLACE(""&amp;C172,"[^0-9]",""),REGEXREPLACE(""&amp;C172,"[^0-9]",""))&amp;"?text="&amp;SUBSTITUTE(SUBSTITUTE(SUBSTITUTE(SUBSTITUTE(SUBSTITUTE(SUBSTITUTE(SUBSTITUTE('⚙️ 設定'!$B$5,"{N}",ENCODEURL(B172)),"{D}",ENCODEURL(I172)),"{K}",ENCODEURL(IFERROR(TEXT(K172,"d/m"),IFERROR(TEXT(DATEVALUE(K172),"d/m"),"—")))),"{M}",ENCODEURL(IFERROR(TEXT(M172,"d/m"),IFERROR(TEXT(DATEVALUE(M172),"d/m"),"—")))),"{P}",ENCODEURL(IFERROR(TEXT(T172,"#,##0"),"—"))),"{Y}",ENCODEURL('⚙️ 設定'!$B$3)),"{S}",ENCODEURL('⚙️ 設定'!$B$2)),"💰 追保費"))</f>
        <v/>
      </c>
      <c r="AE172" s="31">
        <f>IF(OR(B172="",C172=""),"",HYPERLINK("https://wa.me/"&amp;IF(LEN(REGEXREPLACE(""&amp;C172,"[^0-9]",""))=8,"852"&amp;REGEXREPLACE(""&amp;C172,"[^0-9]",""),REGEXREPLACE(""&amp;C172,"[^0-9]",""))&amp;"?text="&amp;SUBSTITUTE(SUBSTITUTE(SUBSTITUTE(SUBSTITUTE(SUBSTITUTE(SUBSTITUTE(SUBSTITUTE('⚙️ 設定'!$B$7,"{N}",ENCODEURL(B172)),"{D}",ENCODEURL(I172)),"{K}",ENCODEURL(IFERROR(TEXT(K172,"d/m"),IFERROR(TEXT(DATEVALUE(K172),"d/m"),"—")))),"{M}",ENCODEURL(IFERROR(TEXT(M172,"d/m"),IFERROR(TEXT(DATEVALUE(M172),"d/m"),"—")))),"{P}",ENCODEURL(IFERROR(TEXT(T172,"#,##0"),"—"))),"{Y}",ENCODEURL('⚙️ 設定'!$B$3)),"{S}",ENCODEURL('⚙️ 設定'!$B$2)),"✈️ 出發前"))</f>
        <v/>
      </c>
      <c r="AF172" s="32">
        <f>IF(OR(B172="",C172=""),"",HYPERLINK("https://wa.me/"&amp;IF(LEN(REGEXREPLACE(""&amp;C172,"[^0-9]",""))=8,"852"&amp;REGEXREPLACE(""&amp;C172,"[^0-9]",""),REGEXREPLACE(""&amp;C172,"[^0-9]",""))&amp;"?text="&amp;SUBSTITUTE(SUBSTITUTE(SUBSTITUTE(SUBSTITUTE(SUBSTITUTE(SUBSTITUTE(SUBSTITUTE('⚙️ 設定'!$B$9,"{N}",ENCODEURL(B172)),"{D}",ENCODEURL(I172)),"{K}",ENCODEURL(IFERROR(TEXT(K172,"d/m"),IFERROR(TEXT(DATEVALUE(K172),"d/m"),"—")))),"{M}",ENCODEURL(IFERROR(TEXT(M172,"d/m"),IFERROR(TEXT(DATEVALUE(M172),"d/m"),"—")))),"{P}",ENCODEURL(IFERROR(TEXT(T172,"#,##0"),"—"))),"{Y}",ENCODEURL('⚙️ 設定'!$B$3)),"{S}",ENCODEURL('⚙️ 設定'!$B$2)),"🏠 回港後"))</f>
        <v/>
      </c>
    </row>
    <row r="173">
      <c r="A173" s="6" t="n"/>
      <c r="K173" s="6" t="n"/>
      <c r="M173" s="6" t="n"/>
      <c r="T173" s="33" t="n"/>
      <c r="U173" s="34" t="n"/>
      <c r="V173" s="29" t="n"/>
      <c r="W173" s="27">
        <f>IF(K173="","",IF(ISNUMBER(K173),K173-2,IFERROR(DATEVALUE(K173)-2,"")))</f>
        <v/>
      </c>
      <c r="X173" s="29" t="n"/>
      <c r="Y173" s="27">
        <f>IF(M173="","",IF(ISNUMBER(M173),M173+2,IFERROR(DATEVALUE(M173)+2,"")))</f>
        <v/>
      </c>
      <c r="Z173" s="29" t="n"/>
      <c r="AA173" s="29" t="n"/>
      <c r="AB173" s="29" t="n"/>
      <c r="AC173" s="29" t="n"/>
      <c r="AD173" s="30">
        <f>IF(OR(B173="",C173=""),"",HYPERLINK("https://wa.me/"&amp;IF(LEN(REGEXREPLACE(""&amp;C173,"[^0-9]",""))=8,"852"&amp;REGEXREPLACE(""&amp;C173,"[^0-9]",""),REGEXREPLACE(""&amp;C173,"[^0-9]",""))&amp;"?text="&amp;SUBSTITUTE(SUBSTITUTE(SUBSTITUTE(SUBSTITUTE(SUBSTITUTE(SUBSTITUTE(SUBSTITUTE('⚙️ 設定'!$B$5,"{N}",ENCODEURL(B173)),"{D}",ENCODEURL(I173)),"{K}",ENCODEURL(IFERROR(TEXT(K173,"d/m"),IFERROR(TEXT(DATEVALUE(K173),"d/m"),"—")))),"{M}",ENCODEURL(IFERROR(TEXT(M173,"d/m"),IFERROR(TEXT(DATEVALUE(M173),"d/m"),"—")))),"{P}",ENCODEURL(IFERROR(TEXT(T173,"#,##0"),"—"))),"{Y}",ENCODEURL('⚙️ 設定'!$B$3)),"{S}",ENCODEURL('⚙️ 設定'!$B$2)),"💰 追保費"))</f>
        <v/>
      </c>
      <c r="AE173" s="31">
        <f>IF(OR(B173="",C173=""),"",HYPERLINK("https://wa.me/"&amp;IF(LEN(REGEXREPLACE(""&amp;C173,"[^0-9]",""))=8,"852"&amp;REGEXREPLACE(""&amp;C173,"[^0-9]",""),REGEXREPLACE(""&amp;C173,"[^0-9]",""))&amp;"?text="&amp;SUBSTITUTE(SUBSTITUTE(SUBSTITUTE(SUBSTITUTE(SUBSTITUTE(SUBSTITUTE(SUBSTITUTE('⚙️ 設定'!$B$7,"{N}",ENCODEURL(B173)),"{D}",ENCODEURL(I173)),"{K}",ENCODEURL(IFERROR(TEXT(K173,"d/m"),IFERROR(TEXT(DATEVALUE(K173),"d/m"),"—")))),"{M}",ENCODEURL(IFERROR(TEXT(M173,"d/m"),IFERROR(TEXT(DATEVALUE(M173),"d/m"),"—")))),"{P}",ENCODEURL(IFERROR(TEXT(T173,"#,##0"),"—"))),"{Y}",ENCODEURL('⚙️ 設定'!$B$3)),"{S}",ENCODEURL('⚙️ 設定'!$B$2)),"✈️ 出發前"))</f>
        <v/>
      </c>
      <c r="AF173" s="32">
        <f>IF(OR(B173="",C173=""),"",HYPERLINK("https://wa.me/"&amp;IF(LEN(REGEXREPLACE(""&amp;C173,"[^0-9]",""))=8,"852"&amp;REGEXREPLACE(""&amp;C173,"[^0-9]",""),REGEXREPLACE(""&amp;C173,"[^0-9]",""))&amp;"?text="&amp;SUBSTITUTE(SUBSTITUTE(SUBSTITUTE(SUBSTITUTE(SUBSTITUTE(SUBSTITUTE(SUBSTITUTE('⚙️ 設定'!$B$9,"{N}",ENCODEURL(B173)),"{D}",ENCODEURL(I173)),"{K}",ENCODEURL(IFERROR(TEXT(K173,"d/m"),IFERROR(TEXT(DATEVALUE(K173),"d/m"),"—")))),"{M}",ENCODEURL(IFERROR(TEXT(M173,"d/m"),IFERROR(TEXT(DATEVALUE(M173),"d/m"),"—")))),"{P}",ENCODEURL(IFERROR(TEXT(T173,"#,##0"),"—"))),"{Y}",ENCODEURL('⚙️ 設定'!$B$3)),"{S}",ENCODEURL('⚙️ 設定'!$B$2)),"🏠 回港後"))</f>
        <v/>
      </c>
    </row>
    <row r="174">
      <c r="A174" s="6" t="n"/>
      <c r="K174" s="6" t="n"/>
      <c r="M174" s="6" t="n"/>
      <c r="T174" s="33" t="n"/>
      <c r="U174" s="34" t="n"/>
      <c r="V174" s="29" t="n"/>
      <c r="W174" s="27">
        <f>IF(K174="","",IF(ISNUMBER(K174),K174-2,IFERROR(DATEVALUE(K174)-2,"")))</f>
        <v/>
      </c>
      <c r="X174" s="29" t="n"/>
      <c r="Y174" s="27">
        <f>IF(M174="","",IF(ISNUMBER(M174),M174+2,IFERROR(DATEVALUE(M174)+2,"")))</f>
        <v/>
      </c>
      <c r="Z174" s="29" t="n"/>
      <c r="AA174" s="29" t="n"/>
      <c r="AB174" s="29" t="n"/>
      <c r="AC174" s="29" t="n"/>
      <c r="AD174" s="30">
        <f>IF(OR(B174="",C174=""),"",HYPERLINK("https://wa.me/"&amp;IF(LEN(REGEXREPLACE(""&amp;C174,"[^0-9]",""))=8,"852"&amp;REGEXREPLACE(""&amp;C174,"[^0-9]",""),REGEXREPLACE(""&amp;C174,"[^0-9]",""))&amp;"?text="&amp;SUBSTITUTE(SUBSTITUTE(SUBSTITUTE(SUBSTITUTE(SUBSTITUTE(SUBSTITUTE(SUBSTITUTE('⚙️ 設定'!$B$5,"{N}",ENCODEURL(B174)),"{D}",ENCODEURL(I174)),"{K}",ENCODEURL(IFERROR(TEXT(K174,"d/m"),IFERROR(TEXT(DATEVALUE(K174),"d/m"),"—")))),"{M}",ENCODEURL(IFERROR(TEXT(M174,"d/m"),IFERROR(TEXT(DATEVALUE(M174),"d/m"),"—")))),"{P}",ENCODEURL(IFERROR(TEXT(T174,"#,##0"),"—"))),"{Y}",ENCODEURL('⚙️ 設定'!$B$3)),"{S}",ENCODEURL('⚙️ 設定'!$B$2)),"💰 追保費"))</f>
        <v/>
      </c>
      <c r="AE174" s="31">
        <f>IF(OR(B174="",C174=""),"",HYPERLINK("https://wa.me/"&amp;IF(LEN(REGEXREPLACE(""&amp;C174,"[^0-9]",""))=8,"852"&amp;REGEXREPLACE(""&amp;C174,"[^0-9]",""),REGEXREPLACE(""&amp;C174,"[^0-9]",""))&amp;"?text="&amp;SUBSTITUTE(SUBSTITUTE(SUBSTITUTE(SUBSTITUTE(SUBSTITUTE(SUBSTITUTE(SUBSTITUTE('⚙️ 設定'!$B$7,"{N}",ENCODEURL(B174)),"{D}",ENCODEURL(I174)),"{K}",ENCODEURL(IFERROR(TEXT(K174,"d/m"),IFERROR(TEXT(DATEVALUE(K174),"d/m"),"—")))),"{M}",ENCODEURL(IFERROR(TEXT(M174,"d/m"),IFERROR(TEXT(DATEVALUE(M174),"d/m"),"—")))),"{P}",ENCODEURL(IFERROR(TEXT(T174,"#,##0"),"—"))),"{Y}",ENCODEURL('⚙️ 設定'!$B$3)),"{S}",ENCODEURL('⚙️ 設定'!$B$2)),"✈️ 出發前"))</f>
        <v/>
      </c>
      <c r="AF174" s="32">
        <f>IF(OR(B174="",C174=""),"",HYPERLINK("https://wa.me/"&amp;IF(LEN(REGEXREPLACE(""&amp;C174,"[^0-9]",""))=8,"852"&amp;REGEXREPLACE(""&amp;C174,"[^0-9]",""),REGEXREPLACE(""&amp;C174,"[^0-9]",""))&amp;"?text="&amp;SUBSTITUTE(SUBSTITUTE(SUBSTITUTE(SUBSTITUTE(SUBSTITUTE(SUBSTITUTE(SUBSTITUTE('⚙️ 設定'!$B$9,"{N}",ENCODEURL(B174)),"{D}",ENCODEURL(I174)),"{K}",ENCODEURL(IFERROR(TEXT(K174,"d/m"),IFERROR(TEXT(DATEVALUE(K174),"d/m"),"—")))),"{M}",ENCODEURL(IFERROR(TEXT(M174,"d/m"),IFERROR(TEXT(DATEVALUE(M174),"d/m"),"—")))),"{P}",ENCODEURL(IFERROR(TEXT(T174,"#,##0"),"—"))),"{Y}",ENCODEURL('⚙️ 設定'!$B$3)),"{S}",ENCODEURL('⚙️ 設定'!$B$2)),"🏠 回港後"))</f>
        <v/>
      </c>
    </row>
    <row r="175">
      <c r="A175" s="6" t="n"/>
      <c r="K175" s="6" t="n"/>
      <c r="M175" s="6" t="n"/>
      <c r="T175" s="33" t="n"/>
      <c r="U175" s="34" t="n"/>
      <c r="V175" s="29" t="n"/>
      <c r="W175" s="27">
        <f>IF(K175="","",IF(ISNUMBER(K175),K175-2,IFERROR(DATEVALUE(K175)-2,"")))</f>
        <v/>
      </c>
      <c r="X175" s="29" t="n"/>
      <c r="Y175" s="27">
        <f>IF(M175="","",IF(ISNUMBER(M175),M175+2,IFERROR(DATEVALUE(M175)+2,"")))</f>
        <v/>
      </c>
      <c r="Z175" s="29" t="n"/>
      <c r="AA175" s="29" t="n"/>
      <c r="AB175" s="29" t="n"/>
      <c r="AC175" s="29" t="n"/>
      <c r="AD175" s="30">
        <f>IF(OR(B175="",C175=""),"",HYPERLINK("https://wa.me/"&amp;IF(LEN(REGEXREPLACE(""&amp;C175,"[^0-9]",""))=8,"852"&amp;REGEXREPLACE(""&amp;C175,"[^0-9]",""),REGEXREPLACE(""&amp;C175,"[^0-9]",""))&amp;"?text="&amp;SUBSTITUTE(SUBSTITUTE(SUBSTITUTE(SUBSTITUTE(SUBSTITUTE(SUBSTITUTE(SUBSTITUTE('⚙️ 設定'!$B$5,"{N}",ENCODEURL(B175)),"{D}",ENCODEURL(I175)),"{K}",ENCODEURL(IFERROR(TEXT(K175,"d/m"),IFERROR(TEXT(DATEVALUE(K175),"d/m"),"—")))),"{M}",ENCODEURL(IFERROR(TEXT(M175,"d/m"),IFERROR(TEXT(DATEVALUE(M175),"d/m"),"—")))),"{P}",ENCODEURL(IFERROR(TEXT(T175,"#,##0"),"—"))),"{Y}",ENCODEURL('⚙️ 設定'!$B$3)),"{S}",ENCODEURL('⚙️ 設定'!$B$2)),"💰 追保費"))</f>
        <v/>
      </c>
      <c r="AE175" s="31">
        <f>IF(OR(B175="",C175=""),"",HYPERLINK("https://wa.me/"&amp;IF(LEN(REGEXREPLACE(""&amp;C175,"[^0-9]",""))=8,"852"&amp;REGEXREPLACE(""&amp;C175,"[^0-9]",""),REGEXREPLACE(""&amp;C175,"[^0-9]",""))&amp;"?text="&amp;SUBSTITUTE(SUBSTITUTE(SUBSTITUTE(SUBSTITUTE(SUBSTITUTE(SUBSTITUTE(SUBSTITUTE('⚙️ 設定'!$B$7,"{N}",ENCODEURL(B175)),"{D}",ENCODEURL(I175)),"{K}",ENCODEURL(IFERROR(TEXT(K175,"d/m"),IFERROR(TEXT(DATEVALUE(K175),"d/m"),"—")))),"{M}",ENCODEURL(IFERROR(TEXT(M175,"d/m"),IFERROR(TEXT(DATEVALUE(M175),"d/m"),"—")))),"{P}",ENCODEURL(IFERROR(TEXT(T175,"#,##0"),"—"))),"{Y}",ENCODEURL('⚙️ 設定'!$B$3)),"{S}",ENCODEURL('⚙️ 設定'!$B$2)),"✈️ 出發前"))</f>
        <v/>
      </c>
      <c r="AF175" s="32">
        <f>IF(OR(B175="",C175=""),"",HYPERLINK("https://wa.me/"&amp;IF(LEN(REGEXREPLACE(""&amp;C175,"[^0-9]",""))=8,"852"&amp;REGEXREPLACE(""&amp;C175,"[^0-9]",""),REGEXREPLACE(""&amp;C175,"[^0-9]",""))&amp;"?text="&amp;SUBSTITUTE(SUBSTITUTE(SUBSTITUTE(SUBSTITUTE(SUBSTITUTE(SUBSTITUTE(SUBSTITUTE('⚙️ 設定'!$B$9,"{N}",ENCODEURL(B175)),"{D}",ENCODEURL(I175)),"{K}",ENCODEURL(IFERROR(TEXT(K175,"d/m"),IFERROR(TEXT(DATEVALUE(K175),"d/m"),"—")))),"{M}",ENCODEURL(IFERROR(TEXT(M175,"d/m"),IFERROR(TEXT(DATEVALUE(M175),"d/m"),"—")))),"{P}",ENCODEURL(IFERROR(TEXT(T175,"#,##0"),"—"))),"{Y}",ENCODEURL('⚙️ 設定'!$B$3)),"{S}",ENCODEURL('⚙️ 設定'!$B$2)),"🏠 回港後"))</f>
        <v/>
      </c>
    </row>
    <row r="176">
      <c r="A176" s="6" t="n"/>
      <c r="K176" s="6" t="n"/>
      <c r="M176" s="6" t="n"/>
      <c r="T176" s="33" t="n"/>
      <c r="U176" s="34" t="n"/>
      <c r="V176" s="29" t="n"/>
      <c r="W176" s="27">
        <f>IF(K176="","",IF(ISNUMBER(K176),K176-2,IFERROR(DATEVALUE(K176)-2,"")))</f>
        <v/>
      </c>
      <c r="X176" s="29" t="n"/>
      <c r="Y176" s="27">
        <f>IF(M176="","",IF(ISNUMBER(M176),M176+2,IFERROR(DATEVALUE(M176)+2,"")))</f>
        <v/>
      </c>
      <c r="Z176" s="29" t="n"/>
      <c r="AA176" s="29" t="n"/>
      <c r="AB176" s="29" t="n"/>
      <c r="AC176" s="29" t="n"/>
      <c r="AD176" s="30">
        <f>IF(OR(B176="",C176=""),"",HYPERLINK("https://wa.me/"&amp;IF(LEN(REGEXREPLACE(""&amp;C176,"[^0-9]",""))=8,"852"&amp;REGEXREPLACE(""&amp;C176,"[^0-9]",""),REGEXREPLACE(""&amp;C176,"[^0-9]",""))&amp;"?text="&amp;SUBSTITUTE(SUBSTITUTE(SUBSTITUTE(SUBSTITUTE(SUBSTITUTE(SUBSTITUTE(SUBSTITUTE('⚙️ 設定'!$B$5,"{N}",ENCODEURL(B176)),"{D}",ENCODEURL(I176)),"{K}",ENCODEURL(IFERROR(TEXT(K176,"d/m"),IFERROR(TEXT(DATEVALUE(K176),"d/m"),"—")))),"{M}",ENCODEURL(IFERROR(TEXT(M176,"d/m"),IFERROR(TEXT(DATEVALUE(M176),"d/m"),"—")))),"{P}",ENCODEURL(IFERROR(TEXT(T176,"#,##0"),"—"))),"{Y}",ENCODEURL('⚙️ 設定'!$B$3)),"{S}",ENCODEURL('⚙️ 設定'!$B$2)),"💰 追保費"))</f>
        <v/>
      </c>
      <c r="AE176" s="31">
        <f>IF(OR(B176="",C176=""),"",HYPERLINK("https://wa.me/"&amp;IF(LEN(REGEXREPLACE(""&amp;C176,"[^0-9]",""))=8,"852"&amp;REGEXREPLACE(""&amp;C176,"[^0-9]",""),REGEXREPLACE(""&amp;C176,"[^0-9]",""))&amp;"?text="&amp;SUBSTITUTE(SUBSTITUTE(SUBSTITUTE(SUBSTITUTE(SUBSTITUTE(SUBSTITUTE(SUBSTITUTE('⚙️ 設定'!$B$7,"{N}",ENCODEURL(B176)),"{D}",ENCODEURL(I176)),"{K}",ENCODEURL(IFERROR(TEXT(K176,"d/m"),IFERROR(TEXT(DATEVALUE(K176),"d/m"),"—")))),"{M}",ENCODEURL(IFERROR(TEXT(M176,"d/m"),IFERROR(TEXT(DATEVALUE(M176),"d/m"),"—")))),"{P}",ENCODEURL(IFERROR(TEXT(T176,"#,##0"),"—"))),"{Y}",ENCODEURL('⚙️ 設定'!$B$3)),"{S}",ENCODEURL('⚙️ 設定'!$B$2)),"✈️ 出發前"))</f>
        <v/>
      </c>
      <c r="AF176" s="32">
        <f>IF(OR(B176="",C176=""),"",HYPERLINK("https://wa.me/"&amp;IF(LEN(REGEXREPLACE(""&amp;C176,"[^0-9]",""))=8,"852"&amp;REGEXREPLACE(""&amp;C176,"[^0-9]",""),REGEXREPLACE(""&amp;C176,"[^0-9]",""))&amp;"?text="&amp;SUBSTITUTE(SUBSTITUTE(SUBSTITUTE(SUBSTITUTE(SUBSTITUTE(SUBSTITUTE(SUBSTITUTE('⚙️ 設定'!$B$9,"{N}",ENCODEURL(B176)),"{D}",ENCODEURL(I176)),"{K}",ENCODEURL(IFERROR(TEXT(K176,"d/m"),IFERROR(TEXT(DATEVALUE(K176),"d/m"),"—")))),"{M}",ENCODEURL(IFERROR(TEXT(M176,"d/m"),IFERROR(TEXT(DATEVALUE(M176),"d/m"),"—")))),"{P}",ENCODEURL(IFERROR(TEXT(T176,"#,##0"),"—"))),"{Y}",ENCODEURL('⚙️ 設定'!$B$3)),"{S}",ENCODEURL('⚙️ 設定'!$B$2)),"🏠 回港後"))</f>
        <v/>
      </c>
    </row>
    <row r="177">
      <c r="A177" s="6" t="n"/>
      <c r="K177" s="6" t="n"/>
      <c r="M177" s="6" t="n"/>
      <c r="T177" s="33" t="n"/>
      <c r="U177" s="34" t="n"/>
      <c r="V177" s="29" t="n"/>
      <c r="W177" s="27">
        <f>IF(K177="","",IF(ISNUMBER(K177),K177-2,IFERROR(DATEVALUE(K177)-2,"")))</f>
        <v/>
      </c>
      <c r="X177" s="29" t="n"/>
      <c r="Y177" s="27">
        <f>IF(M177="","",IF(ISNUMBER(M177),M177+2,IFERROR(DATEVALUE(M177)+2,"")))</f>
        <v/>
      </c>
      <c r="Z177" s="29" t="n"/>
      <c r="AA177" s="29" t="n"/>
      <c r="AB177" s="29" t="n"/>
      <c r="AC177" s="29" t="n"/>
      <c r="AD177" s="30">
        <f>IF(OR(B177="",C177=""),"",HYPERLINK("https://wa.me/"&amp;IF(LEN(REGEXREPLACE(""&amp;C177,"[^0-9]",""))=8,"852"&amp;REGEXREPLACE(""&amp;C177,"[^0-9]",""),REGEXREPLACE(""&amp;C177,"[^0-9]",""))&amp;"?text="&amp;SUBSTITUTE(SUBSTITUTE(SUBSTITUTE(SUBSTITUTE(SUBSTITUTE(SUBSTITUTE(SUBSTITUTE('⚙️ 設定'!$B$5,"{N}",ENCODEURL(B177)),"{D}",ENCODEURL(I177)),"{K}",ENCODEURL(IFERROR(TEXT(K177,"d/m"),IFERROR(TEXT(DATEVALUE(K177),"d/m"),"—")))),"{M}",ENCODEURL(IFERROR(TEXT(M177,"d/m"),IFERROR(TEXT(DATEVALUE(M177),"d/m"),"—")))),"{P}",ENCODEURL(IFERROR(TEXT(T177,"#,##0"),"—"))),"{Y}",ENCODEURL('⚙️ 設定'!$B$3)),"{S}",ENCODEURL('⚙️ 設定'!$B$2)),"💰 追保費"))</f>
        <v/>
      </c>
      <c r="AE177" s="31">
        <f>IF(OR(B177="",C177=""),"",HYPERLINK("https://wa.me/"&amp;IF(LEN(REGEXREPLACE(""&amp;C177,"[^0-9]",""))=8,"852"&amp;REGEXREPLACE(""&amp;C177,"[^0-9]",""),REGEXREPLACE(""&amp;C177,"[^0-9]",""))&amp;"?text="&amp;SUBSTITUTE(SUBSTITUTE(SUBSTITUTE(SUBSTITUTE(SUBSTITUTE(SUBSTITUTE(SUBSTITUTE('⚙️ 設定'!$B$7,"{N}",ENCODEURL(B177)),"{D}",ENCODEURL(I177)),"{K}",ENCODEURL(IFERROR(TEXT(K177,"d/m"),IFERROR(TEXT(DATEVALUE(K177),"d/m"),"—")))),"{M}",ENCODEURL(IFERROR(TEXT(M177,"d/m"),IFERROR(TEXT(DATEVALUE(M177),"d/m"),"—")))),"{P}",ENCODEURL(IFERROR(TEXT(T177,"#,##0"),"—"))),"{Y}",ENCODEURL('⚙️ 設定'!$B$3)),"{S}",ENCODEURL('⚙️ 設定'!$B$2)),"✈️ 出發前"))</f>
        <v/>
      </c>
      <c r="AF177" s="32">
        <f>IF(OR(B177="",C177=""),"",HYPERLINK("https://wa.me/"&amp;IF(LEN(REGEXREPLACE(""&amp;C177,"[^0-9]",""))=8,"852"&amp;REGEXREPLACE(""&amp;C177,"[^0-9]",""),REGEXREPLACE(""&amp;C177,"[^0-9]",""))&amp;"?text="&amp;SUBSTITUTE(SUBSTITUTE(SUBSTITUTE(SUBSTITUTE(SUBSTITUTE(SUBSTITUTE(SUBSTITUTE('⚙️ 設定'!$B$9,"{N}",ENCODEURL(B177)),"{D}",ENCODEURL(I177)),"{K}",ENCODEURL(IFERROR(TEXT(K177,"d/m"),IFERROR(TEXT(DATEVALUE(K177),"d/m"),"—")))),"{M}",ENCODEURL(IFERROR(TEXT(M177,"d/m"),IFERROR(TEXT(DATEVALUE(M177),"d/m"),"—")))),"{P}",ENCODEURL(IFERROR(TEXT(T177,"#,##0"),"—"))),"{Y}",ENCODEURL('⚙️ 設定'!$B$3)),"{S}",ENCODEURL('⚙️ 設定'!$B$2)),"🏠 回港後"))</f>
        <v/>
      </c>
    </row>
    <row r="178">
      <c r="A178" s="6" t="n"/>
      <c r="K178" s="6" t="n"/>
      <c r="M178" s="6" t="n"/>
      <c r="T178" s="33" t="n"/>
      <c r="U178" s="34" t="n"/>
      <c r="V178" s="29" t="n"/>
      <c r="W178" s="27">
        <f>IF(K178="","",IF(ISNUMBER(K178),K178-2,IFERROR(DATEVALUE(K178)-2,"")))</f>
        <v/>
      </c>
      <c r="X178" s="29" t="n"/>
      <c r="Y178" s="27">
        <f>IF(M178="","",IF(ISNUMBER(M178),M178+2,IFERROR(DATEVALUE(M178)+2,"")))</f>
        <v/>
      </c>
      <c r="Z178" s="29" t="n"/>
      <c r="AA178" s="29" t="n"/>
      <c r="AB178" s="29" t="n"/>
      <c r="AC178" s="29" t="n"/>
      <c r="AD178" s="30">
        <f>IF(OR(B178="",C178=""),"",HYPERLINK("https://wa.me/"&amp;IF(LEN(REGEXREPLACE(""&amp;C178,"[^0-9]",""))=8,"852"&amp;REGEXREPLACE(""&amp;C178,"[^0-9]",""),REGEXREPLACE(""&amp;C178,"[^0-9]",""))&amp;"?text="&amp;SUBSTITUTE(SUBSTITUTE(SUBSTITUTE(SUBSTITUTE(SUBSTITUTE(SUBSTITUTE(SUBSTITUTE('⚙️ 設定'!$B$5,"{N}",ENCODEURL(B178)),"{D}",ENCODEURL(I178)),"{K}",ENCODEURL(IFERROR(TEXT(K178,"d/m"),IFERROR(TEXT(DATEVALUE(K178),"d/m"),"—")))),"{M}",ENCODEURL(IFERROR(TEXT(M178,"d/m"),IFERROR(TEXT(DATEVALUE(M178),"d/m"),"—")))),"{P}",ENCODEURL(IFERROR(TEXT(T178,"#,##0"),"—"))),"{Y}",ENCODEURL('⚙️ 設定'!$B$3)),"{S}",ENCODEURL('⚙️ 設定'!$B$2)),"💰 追保費"))</f>
        <v/>
      </c>
      <c r="AE178" s="31">
        <f>IF(OR(B178="",C178=""),"",HYPERLINK("https://wa.me/"&amp;IF(LEN(REGEXREPLACE(""&amp;C178,"[^0-9]",""))=8,"852"&amp;REGEXREPLACE(""&amp;C178,"[^0-9]",""),REGEXREPLACE(""&amp;C178,"[^0-9]",""))&amp;"?text="&amp;SUBSTITUTE(SUBSTITUTE(SUBSTITUTE(SUBSTITUTE(SUBSTITUTE(SUBSTITUTE(SUBSTITUTE('⚙️ 設定'!$B$7,"{N}",ENCODEURL(B178)),"{D}",ENCODEURL(I178)),"{K}",ENCODEURL(IFERROR(TEXT(K178,"d/m"),IFERROR(TEXT(DATEVALUE(K178),"d/m"),"—")))),"{M}",ENCODEURL(IFERROR(TEXT(M178,"d/m"),IFERROR(TEXT(DATEVALUE(M178),"d/m"),"—")))),"{P}",ENCODEURL(IFERROR(TEXT(T178,"#,##0"),"—"))),"{Y}",ENCODEURL('⚙️ 設定'!$B$3)),"{S}",ENCODEURL('⚙️ 設定'!$B$2)),"✈️ 出發前"))</f>
        <v/>
      </c>
      <c r="AF178" s="32">
        <f>IF(OR(B178="",C178=""),"",HYPERLINK("https://wa.me/"&amp;IF(LEN(REGEXREPLACE(""&amp;C178,"[^0-9]",""))=8,"852"&amp;REGEXREPLACE(""&amp;C178,"[^0-9]",""),REGEXREPLACE(""&amp;C178,"[^0-9]",""))&amp;"?text="&amp;SUBSTITUTE(SUBSTITUTE(SUBSTITUTE(SUBSTITUTE(SUBSTITUTE(SUBSTITUTE(SUBSTITUTE('⚙️ 設定'!$B$9,"{N}",ENCODEURL(B178)),"{D}",ENCODEURL(I178)),"{K}",ENCODEURL(IFERROR(TEXT(K178,"d/m"),IFERROR(TEXT(DATEVALUE(K178),"d/m"),"—")))),"{M}",ENCODEURL(IFERROR(TEXT(M178,"d/m"),IFERROR(TEXT(DATEVALUE(M178),"d/m"),"—")))),"{P}",ENCODEURL(IFERROR(TEXT(T178,"#,##0"),"—"))),"{Y}",ENCODEURL('⚙️ 設定'!$B$3)),"{S}",ENCODEURL('⚙️ 設定'!$B$2)),"🏠 回港後"))</f>
        <v/>
      </c>
    </row>
    <row r="179">
      <c r="A179" s="6" t="n"/>
      <c r="K179" s="6" t="n"/>
      <c r="M179" s="6" t="n"/>
      <c r="T179" s="33" t="n"/>
      <c r="U179" s="34" t="n"/>
      <c r="V179" s="29" t="n"/>
      <c r="W179" s="27">
        <f>IF(K179="","",IF(ISNUMBER(K179),K179-2,IFERROR(DATEVALUE(K179)-2,"")))</f>
        <v/>
      </c>
      <c r="X179" s="29" t="n"/>
      <c r="Y179" s="27">
        <f>IF(M179="","",IF(ISNUMBER(M179),M179+2,IFERROR(DATEVALUE(M179)+2,"")))</f>
        <v/>
      </c>
      <c r="Z179" s="29" t="n"/>
      <c r="AA179" s="29" t="n"/>
      <c r="AB179" s="29" t="n"/>
      <c r="AC179" s="29" t="n"/>
      <c r="AD179" s="30">
        <f>IF(OR(B179="",C179=""),"",HYPERLINK("https://wa.me/"&amp;IF(LEN(REGEXREPLACE(""&amp;C179,"[^0-9]",""))=8,"852"&amp;REGEXREPLACE(""&amp;C179,"[^0-9]",""),REGEXREPLACE(""&amp;C179,"[^0-9]",""))&amp;"?text="&amp;SUBSTITUTE(SUBSTITUTE(SUBSTITUTE(SUBSTITUTE(SUBSTITUTE(SUBSTITUTE(SUBSTITUTE('⚙️ 設定'!$B$5,"{N}",ENCODEURL(B179)),"{D}",ENCODEURL(I179)),"{K}",ENCODEURL(IFERROR(TEXT(K179,"d/m"),IFERROR(TEXT(DATEVALUE(K179),"d/m"),"—")))),"{M}",ENCODEURL(IFERROR(TEXT(M179,"d/m"),IFERROR(TEXT(DATEVALUE(M179),"d/m"),"—")))),"{P}",ENCODEURL(IFERROR(TEXT(T179,"#,##0"),"—"))),"{Y}",ENCODEURL('⚙️ 設定'!$B$3)),"{S}",ENCODEURL('⚙️ 設定'!$B$2)),"💰 追保費"))</f>
        <v/>
      </c>
      <c r="AE179" s="31">
        <f>IF(OR(B179="",C179=""),"",HYPERLINK("https://wa.me/"&amp;IF(LEN(REGEXREPLACE(""&amp;C179,"[^0-9]",""))=8,"852"&amp;REGEXREPLACE(""&amp;C179,"[^0-9]",""),REGEXREPLACE(""&amp;C179,"[^0-9]",""))&amp;"?text="&amp;SUBSTITUTE(SUBSTITUTE(SUBSTITUTE(SUBSTITUTE(SUBSTITUTE(SUBSTITUTE(SUBSTITUTE('⚙️ 設定'!$B$7,"{N}",ENCODEURL(B179)),"{D}",ENCODEURL(I179)),"{K}",ENCODEURL(IFERROR(TEXT(K179,"d/m"),IFERROR(TEXT(DATEVALUE(K179),"d/m"),"—")))),"{M}",ENCODEURL(IFERROR(TEXT(M179,"d/m"),IFERROR(TEXT(DATEVALUE(M179),"d/m"),"—")))),"{P}",ENCODEURL(IFERROR(TEXT(T179,"#,##0"),"—"))),"{Y}",ENCODEURL('⚙️ 設定'!$B$3)),"{S}",ENCODEURL('⚙️ 設定'!$B$2)),"✈️ 出發前"))</f>
        <v/>
      </c>
      <c r="AF179" s="32">
        <f>IF(OR(B179="",C179=""),"",HYPERLINK("https://wa.me/"&amp;IF(LEN(REGEXREPLACE(""&amp;C179,"[^0-9]",""))=8,"852"&amp;REGEXREPLACE(""&amp;C179,"[^0-9]",""),REGEXREPLACE(""&amp;C179,"[^0-9]",""))&amp;"?text="&amp;SUBSTITUTE(SUBSTITUTE(SUBSTITUTE(SUBSTITUTE(SUBSTITUTE(SUBSTITUTE(SUBSTITUTE('⚙️ 設定'!$B$9,"{N}",ENCODEURL(B179)),"{D}",ENCODEURL(I179)),"{K}",ENCODEURL(IFERROR(TEXT(K179,"d/m"),IFERROR(TEXT(DATEVALUE(K179),"d/m"),"—")))),"{M}",ENCODEURL(IFERROR(TEXT(M179,"d/m"),IFERROR(TEXT(DATEVALUE(M179),"d/m"),"—")))),"{P}",ENCODEURL(IFERROR(TEXT(T179,"#,##0"),"—"))),"{Y}",ENCODEURL('⚙️ 設定'!$B$3)),"{S}",ENCODEURL('⚙️ 設定'!$B$2)),"🏠 回港後"))</f>
        <v/>
      </c>
    </row>
    <row r="180">
      <c r="A180" s="6" t="n"/>
      <c r="K180" s="6" t="n"/>
      <c r="M180" s="6" t="n"/>
      <c r="T180" s="33" t="n"/>
      <c r="U180" s="34" t="n"/>
      <c r="V180" s="29" t="n"/>
      <c r="W180" s="27">
        <f>IF(K180="","",IF(ISNUMBER(K180),K180-2,IFERROR(DATEVALUE(K180)-2,"")))</f>
        <v/>
      </c>
      <c r="X180" s="29" t="n"/>
      <c r="Y180" s="27">
        <f>IF(M180="","",IF(ISNUMBER(M180),M180+2,IFERROR(DATEVALUE(M180)+2,"")))</f>
        <v/>
      </c>
      <c r="Z180" s="29" t="n"/>
      <c r="AA180" s="29" t="n"/>
      <c r="AB180" s="29" t="n"/>
      <c r="AC180" s="29" t="n"/>
      <c r="AD180" s="30">
        <f>IF(OR(B180="",C180=""),"",HYPERLINK("https://wa.me/"&amp;IF(LEN(REGEXREPLACE(""&amp;C180,"[^0-9]",""))=8,"852"&amp;REGEXREPLACE(""&amp;C180,"[^0-9]",""),REGEXREPLACE(""&amp;C180,"[^0-9]",""))&amp;"?text="&amp;SUBSTITUTE(SUBSTITUTE(SUBSTITUTE(SUBSTITUTE(SUBSTITUTE(SUBSTITUTE(SUBSTITUTE('⚙️ 設定'!$B$5,"{N}",ENCODEURL(B180)),"{D}",ENCODEURL(I180)),"{K}",ENCODEURL(IFERROR(TEXT(K180,"d/m"),IFERROR(TEXT(DATEVALUE(K180),"d/m"),"—")))),"{M}",ENCODEURL(IFERROR(TEXT(M180,"d/m"),IFERROR(TEXT(DATEVALUE(M180),"d/m"),"—")))),"{P}",ENCODEURL(IFERROR(TEXT(T180,"#,##0"),"—"))),"{Y}",ENCODEURL('⚙️ 設定'!$B$3)),"{S}",ENCODEURL('⚙️ 設定'!$B$2)),"💰 追保費"))</f>
        <v/>
      </c>
      <c r="AE180" s="31">
        <f>IF(OR(B180="",C180=""),"",HYPERLINK("https://wa.me/"&amp;IF(LEN(REGEXREPLACE(""&amp;C180,"[^0-9]",""))=8,"852"&amp;REGEXREPLACE(""&amp;C180,"[^0-9]",""),REGEXREPLACE(""&amp;C180,"[^0-9]",""))&amp;"?text="&amp;SUBSTITUTE(SUBSTITUTE(SUBSTITUTE(SUBSTITUTE(SUBSTITUTE(SUBSTITUTE(SUBSTITUTE('⚙️ 設定'!$B$7,"{N}",ENCODEURL(B180)),"{D}",ENCODEURL(I180)),"{K}",ENCODEURL(IFERROR(TEXT(K180,"d/m"),IFERROR(TEXT(DATEVALUE(K180),"d/m"),"—")))),"{M}",ENCODEURL(IFERROR(TEXT(M180,"d/m"),IFERROR(TEXT(DATEVALUE(M180),"d/m"),"—")))),"{P}",ENCODEURL(IFERROR(TEXT(T180,"#,##0"),"—"))),"{Y}",ENCODEURL('⚙️ 設定'!$B$3)),"{S}",ENCODEURL('⚙️ 設定'!$B$2)),"✈️ 出發前"))</f>
        <v/>
      </c>
      <c r="AF180" s="32">
        <f>IF(OR(B180="",C180=""),"",HYPERLINK("https://wa.me/"&amp;IF(LEN(REGEXREPLACE(""&amp;C180,"[^0-9]",""))=8,"852"&amp;REGEXREPLACE(""&amp;C180,"[^0-9]",""),REGEXREPLACE(""&amp;C180,"[^0-9]",""))&amp;"?text="&amp;SUBSTITUTE(SUBSTITUTE(SUBSTITUTE(SUBSTITUTE(SUBSTITUTE(SUBSTITUTE(SUBSTITUTE('⚙️ 設定'!$B$9,"{N}",ENCODEURL(B180)),"{D}",ENCODEURL(I180)),"{K}",ENCODEURL(IFERROR(TEXT(K180,"d/m"),IFERROR(TEXT(DATEVALUE(K180),"d/m"),"—")))),"{M}",ENCODEURL(IFERROR(TEXT(M180,"d/m"),IFERROR(TEXT(DATEVALUE(M180),"d/m"),"—")))),"{P}",ENCODEURL(IFERROR(TEXT(T180,"#,##0"),"—"))),"{Y}",ENCODEURL('⚙️ 設定'!$B$3)),"{S}",ENCODEURL('⚙️ 設定'!$B$2)),"🏠 回港後"))</f>
        <v/>
      </c>
    </row>
    <row r="181">
      <c r="A181" s="6" t="n"/>
      <c r="K181" s="6" t="n"/>
      <c r="M181" s="6" t="n"/>
      <c r="T181" s="33" t="n"/>
      <c r="U181" s="34" t="n"/>
      <c r="V181" s="29" t="n"/>
      <c r="W181" s="27">
        <f>IF(K181="","",IF(ISNUMBER(K181),K181-2,IFERROR(DATEVALUE(K181)-2,"")))</f>
        <v/>
      </c>
      <c r="X181" s="29" t="n"/>
      <c r="Y181" s="27">
        <f>IF(M181="","",IF(ISNUMBER(M181),M181+2,IFERROR(DATEVALUE(M181)+2,"")))</f>
        <v/>
      </c>
      <c r="Z181" s="29" t="n"/>
      <c r="AA181" s="29" t="n"/>
      <c r="AB181" s="29" t="n"/>
      <c r="AC181" s="29" t="n"/>
      <c r="AD181" s="30">
        <f>IF(OR(B181="",C181=""),"",HYPERLINK("https://wa.me/"&amp;IF(LEN(REGEXREPLACE(""&amp;C181,"[^0-9]",""))=8,"852"&amp;REGEXREPLACE(""&amp;C181,"[^0-9]",""),REGEXREPLACE(""&amp;C181,"[^0-9]",""))&amp;"?text="&amp;SUBSTITUTE(SUBSTITUTE(SUBSTITUTE(SUBSTITUTE(SUBSTITUTE(SUBSTITUTE(SUBSTITUTE('⚙️ 設定'!$B$5,"{N}",ENCODEURL(B181)),"{D}",ENCODEURL(I181)),"{K}",ENCODEURL(IFERROR(TEXT(K181,"d/m"),IFERROR(TEXT(DATEVALUE(K181),"d/m"),"—")))),"{M}",ENCODEURL(IFERROR(TEXT(M181,"d/m"),IFERROR(TEXT(DATEVALUE(M181),"d/m"),"—")))),"{P}",ENCODEURL(IFERROR(TEXT(T181,"#,##0"),"—"))),"{Y}",ENCODEURL('⚙️ 設定'!$B$3)),"{S}",ENCODEURL('⚙️ 設定'!$B$2)),"💰 追保費"))</f>
        <v/>
      </c>
      <c r="AE181" s="31">
        <f>IF(OR(B181="",C181=""),"",HYPERLINK("https://wa.me/"&amp;IF(LEN(REGEXREPLACE(""&amp;C181,"[^0-9]",""))=8,"852"&amp;REGEXREPLACE(""&amp;C181,"[^0-9]",""),REGEXREPLACE(""&amp;C181,"[^0-9]",""))&amp;"?text="&amp;SUBSTITUTE(SUBSTITUTE(SUBSTITUTE(SUBSTITUTE(SUBSTITUTE(SUBSTITUTE(SUBSTITUTE('⚙️ 設定'!$B$7,"{N}",ENCODEURL(B181)),"{D}",ENCODEURL(I181)),"{K}",ENCODEURL(IFERROR(TEXT(K181,"d/m"),IFERROR(TEXT(DATEVALUE(K181),"d/m"),"—")))),"{M}",ENCODEURL(IFERROR(TEXT(M181,"d/m"),IFERROR(TEXT(DATEVALUE(M181),"d/m"),"—")))),"{P}",ENCODEURL(IFERROR(TEXT(T181,"#,##0"),"—"))),"{Y}",ENCODEURL('⚙️ 設定'!$B$3)),"{S}",ENCODEURL('⚙️ 設定'!$B$2)),"✈️ 出發前"))</f>
        <v/>
      </c>
      <c r="AF181" s="32">
        <f>IF(OR(B181="",C181=""),"",HYPERLINK("https://wa.me/"&amp;IF(LEN(REGEXREPLACE(""&amp;C181,"[^0-9]",""))=8,"852"&amp;REGEXREPLACE(""&amp;C181,"[^0-9]",""),REGEXREPLACE(""&amp;C181,"[^0-9]",""))&amp;"?text="&amp;SUBSTITUTE(SUBSTITUTE(SUBSTITUTE(SUBSTITUTE(SUBSTITUTE(SUBSTITUTE(SUBSTITUTE('⚙️ 設定'!$B$9,"{N}",ENCODEURL(B181)),"{D}",ENCODEURL(I181)),"{K}",ENCODEURL(IFERROR(TEXT(K181,"d/m"),IFERROR(TEXT(DATEVALUE(K181),"d/m"),"—")))),"{M}",ENCODEURL(IFERROR(TEXT(M181,"d/m"),IFERROR(TEXT(DATEVALUE(M181),"d/m"),"—")))),"{P}",ENCODEURL(IFERROR(TEXT(T181,"#,##0"),"—"))),"{Y}",ENCODEURL('⚙️ 設定'!$B$3)),"{S}",ENCODEURL('⚙️ 設定'!$B$2)),"🏠 回港後"))</f>
        <v/>
      </c>
    </row>
    <row r="182">
      <c r="A182" s="6" t="n"/>
      <c r="K182" s="6" t="n"/>
      <c r="M182" s="6" t="n"/>
      <c r="T182" s="33" t="n"/>
      <c r="U182" s="34" t="n"/>
      <c r="V182" s="29" t="n"/>
      <c r="W182" s="27">
        <f>IF(K182="","",IF(ISNUMBER(K182),K182-2,IFERROR(DATEVALUE(K182)-2,"")))</f>
        <v/>
      </c>
      <c r="X182" s="29" t="n"/>
      <c r="Y182" s="27">
        <f>IF(M182="","",IF(ISNUMBER(M182),M182+2,IFERROR(DATEVALUE(M182)+2,"")))</f>
        <v/>
      </c>
      <c r="Z182" s="29" t="n"/>
      <c r="AA182" s="29" t="n"/>
      <c r="AB182" s="29" t="n"/>
      <c r="AC182" s="29" t="n"/>
      <c r="AD182" s="30">
        <f>IF(OR(B182="",C182=""),"",HYPERLINK("https://wa.me/"&amp;IF(LEN(REGEXREPLACE(""&amp;C182,"[^0-9]",""))=8,"852"&amp;REGEXREPLACE(""&amp;C182,"[^0-9]",""),REGEXREPLACE(""&amp;C182,"[^0-9]",""))&amp;"?text="&amp;SUBSTITUTE(SUBSTITUTE(SUBSTITUTE(SUBSTITUTE(SUBSTITUTE(SUBSTITUTE(SUBSTITUTE('⚙️ 設定'!$B$5,"{N}",ENCODEURL(B182)),"{D}",ENCODEURL(I182)),"{K}",ENCODEURL(IFERROR(TEXT(K182,"d/m"),IFERROR(TEXT(DATEVALUE(K182),"d/m"),"—")))),"{M}",ENCODEURL(IFERROR(TEXT(M182,"d/m"),IFERROR(TEXT(DATEVALUE(M182),"d/m"),"—")))),"{P}",ENCODEURL(IFERROR(TEXT(T182,"#,##0"),"—"))),"{Y}",ENCODEURL('⚙️ 設定'!$B$3)),"{S}",ENCODEURL('⚙️ 設定'!$B$2)),"💰 追保費"))</f>
        <v/>
      </c>
      <c r="AE182" s="31">
        <f>IF(OR(B182="",C182=""),"",HYPERLINK("https://wa.me/"&amp;IF(LEN(REGEXREPLACE(""&amp;C182,"[^0-9]",""))=8,"852"&amp;REGEXREPLACE(""&amp;C182,"[^0-9]",""),REGEXREPLACE(""&amp;C182,"[^0-9]",""))&amp;"?text="&amp;SUBSTITUTE(SUBSTITUTE(SUBSTITUTE(SUBSTITUTE(SUBSTITUTE(SUBSTITUTE(SUBSTITUTE('⚙️ 設定'!$B$7,"{N}",ENCODEURL(B182)),"{D}",ENCODEURL(I182)),"{K}",ENCODEURL(IFERROR(TEXT(K182,"d/m"),IFERROR(TEXT(DATEVALUE(K182),"d/m"),"—")))),"{M}",ENCODEURL(IFERROR(TEXT(M182,"d/m"),IFERROR(TEXT(DATEVALUE(M182),"d/m"),"—")))),"{P}",ENCODEURL(IFERROR(TEXT(T182,"#,##0"),"—"))),"{Y}",ENCODEURL('⚙️ 設定'!$B$3)),"{S}",ENCODEURL('⚙️ 設定'!$B$2)),"✈️ 出發前"))</f>
        <v/>
      </c>
      <c r="AF182" s="32">
        <f>IF(OR(B182="",C182=""),"",HYPERLINK("https://wa.me/"&amp;IF(LEN(REGEXREPLACE(""&amp;C182,"[^0-9]",""))=8,"852"&amp;REGEXREPLACE(""&amp;C182,"[^0-9]",""),REGEXREPLACE(""&amp;C182,"[^0-9]",""))&amp;"?text="&amp;SUBSTITUTE(SUBSTITUTE(SUBSTITUTE(SUBSTITUTE(SUBSTITUTE(SUBSTITUTE(SUBSTITUTE('⚙️ 設定'!$B$9,"{N}",ENCODEURL(B182)),"{D}",ENCODEURL(I182)),"{K}",ENCODEURL(IFERROR(TEXT(K182,"d/m"),IFERROR(TEXT(DATEVALUE(K182),"d/m"),"—")))),"{M}",ENCODEURL(IFERROR(TEXT(M182,"d/m"),IFERROR(TEXT(DATEVALUE(M182),"d/m"),"—")))),"{P}",ENCODEURL(IFERROR(TEXT(T182,"#,##0"),"—"))),"{Y}",ENCODEURL('⚙️ 設定'!$B$3)),"{S}",ENCODEURL('⚙️ 設定'!$B$2)),"🏠 回港後"))</f>
        <v/>
      </c>
    </row>
    <row r="183">
      <c r="A183" s="6" t="n"/>
      <c r="K183" s="6" t="n"/>
      <c r="M183" s="6" t="n"/>
      <c r="T183" s="33" t="n"/>
      <c r="U183" s="34" t="n"/>
      <c r="V183" s="29" t="n"/>
      <c r="W183" s="27">
        <f>IF(K183="","",IF(ISNUMBER(K183),K183-2,IFERROR(DATEVALUE(K183)-2,"")))</f>
        <v/>
      </c>
      <c r="X183" s="29" t="n"/>
      <c r="Y183" s="27">
        <f>IF(M183="","",IF(ISNUMBER(M183),M183+2,IFERROR(DATEVALUE(M183)+2,"")))</f>
        <v/>
      </c>
      <c r="Z183" s="29" t="n"/>
      <c r="AA183" s="29" t="n"/>
      <c r="AB183" s="29" t="n"/>
      <c r="AC183" s="29" t="n"/>
      <c r="AD183" s="30">
        <f>IF(OR(B183="",C183=""),"",HYPERLINK("https://wa.me/"&amp;IF(LEN(REGEXREPLACE(""&amp;C183,"[^0-9]",""))=8,"852"&amp;REGEXREPLACE(""&amp;C183,"[^0-9]",""),REGEXREPLACE(""&amp;C183,"[^0-9]",""))&amp;"?text="&amp;SUBSTITUTE(SUBSTITUTE(SUBSTITUTE(SUBSTITUTE(SUBSTITUTE(SUBSTITUTE(SUBSTITUTE('⚙️ 設定'!$B$5,"{N}",ENCODEURL(B183)),"{D}",ENCODEURL(I183)),"{K}",ENCODEURL(IFERROR(TEXT(K183,"d/m"),IFERROR(TEXT(DATEVALUE(K183),"d/m"),"—")))),"{M}",ENCODEURL(IFERROR(TEXT(M183,"d/m"),IFERROR(TEXT(DATEVALUE(M183),"d/m"),"—")))),"{P}",ENCODEURL(IFERROR(TEXT(T183,"#,##0"),"—"))),"{Y}",ENCODEURL('⚙️ 設定'!$B$3)),"{S}",ENCODEURL('⚙️ 設定'!$B$2)),"💰 追保費"))</f>
        <v/>
      </c>
      <c r="AE183" s="31">
        <f>IF(OR(B183="",C183=""),"",HYPERLINK("https://wa.me/"&amp;IF(LEN(REGEXREPLACE(""&amp;C183,"[^0-9]",""))=8,"852"&amp;REGEXREPLACE(""&amp;C183,"[^0-9]",""),REGEXREPLACE(""&amp;C183,"[^0-9]",""))&amp;"?text="&amp;SUBSTITUTE(SUBSTITUTE(SUBSTITUTE(SUBSTITUTE(SUBSTITUTE(SUBSTITUTE(SUBSTITUTE('⚙️ 設定'!$B$7,"{N}",ENCODEURL(B183)),"{D}",ENCODEURL(I183)),"{K}",ENCODEURL(IFERROR(TEXT(K183,"d/m"),IFERROR(TEXT(DATEVALUE(K183),"d/m"),"—")))),"{M}",ENCODEURL(IFERROR(TEXT(M183,"d/m"),IFERROR(TEXT(DATEVALUE(M183),"d/m"),"—")))),"{P}",ENCODEURL(IFERROR(TEXT(T183,"#,##0"),"—"))),"{Y}",ENCODEURL('⚙️ 設定'!$B$3)),"{S}",ENCODEURL('⚙️ 設定'!$B$2)),"✈️ 出發前"))</f>
        <v/>
      </c>
      <c r="AF183" s="32">
        <f>IF(OR(B183="",C183=""),"",HYPERLINK("https://wa.me/"&amp;IF(LEN(REGEXREPLACE(""&amp;C183,"[^0-9]",""))=8,"852"&amp;REGEXREPLACE(""&amp;C183,"[^0-9]",""),REGEXREPLACE(""&amp;C183,"[^0-9]",""))&amp;"?text="&amp;SUBSTITUTE(SUBSTITUTE(SUBSTITUTE(SUBSTITUTE(SUBSTITUTE(SUBSTITUTE(SUBSTITUTE('⚙️ 設定'!$B$9,"{N}",ENCODEURL(B183)),"{D}",ENCODEURL(I183)),"{K}",ENCODEURL(IFERROR(TEXT(K183,"d/m"),IFERROR(TEXT(DATEVALUE(K183),"d/m"),"—")))),"{M}",ENCODEURL(IFERROR(TEXT(M183,"d/m"),IFERROR(TEXT(DATEVALUE(M183),"d/m"),"—")))),"{P}",ENCODEURL(IFERROR(TEXT(T183,"#,##0"),"—"))),"{Y}",ENCODEURL('⚙️ 設定'!$B$3)),"{S}",ENCODEURL('⚙️ 設定'!$B$2)),"🏠 回港後"))</f>
        <v/>
      </c>
    </row>
    <row r="184">
      <c r="A184" s="6" t="n"/>
      <c r="K184" s="6" t="n"/>
      <c r="M184" s="6" t="n"/>
      <c r="T184" s="33" t="n"/>
      <c r="U184" s="34" t="n"/>
      <c r="V184" s="29" t="n"/>
      <c r="W184" s="27">
        <f>IF(K184="","",IF(ISNUMBER(K184),K184-2,IFERROR(DATEVALUE(K184)-2,"")))</f>
        <v/>
      </c>
      <c r="X184" s="29" t="n"/>
      <c r="Y184" s="27">
        <f>IF(M184="","",IF(ISNUMBER(M184),M184+2,IFERROR(DATEVALUE(M184)+2,"")))</f>
        <v/>
      </c>
      <c r="Z184" s="29" t="n"/>
      <c r="AA184" s="29" t="n"/>
      <c r="AB184" s="29" t="n"/>
      <c r="AC184" s="29" t="n"/>
      <c r="AD184" s="30">
        <f>IF(OR(B184="",C184=""),"",HYPERLINK("https://wa.me/"&amp;IF(LEN(REGEXREPLACE(""&amp;C184,"[^0-9]",""))=8,"852"&amp;REGEXREPLACE(""&amp;C184,"[^0-9]",""),REGEXREPLACE(""&amp;C184,"[^0-9]",""))&amp;"?text="&amp;SUBSTITUTE(SUBSTITUTE(SUBSTITUTE(SUBSTITUTE(SUBSTITUTE(SUBSTITUTE(SUBSTITUTE('⚙️ 設定'!$B$5,"{N}",ENCODEURL(B184)),"{D}",ENCODEURL(I184)),"{K}",ENCODEURL(IFERROR(TEXT(K184,"d/m"),IFERROR(TEXT(DATEVALUE(K184),"d/m"),"—")))),"{M}",ENCODEURL(IFERROR(TEXT(M184,"d/m"),IFERROR(TEXT(DATEVALUE(M184),"d/m"),"—")))),"{P}",ENCODEURL(IFERROR(TEXT(T184,"#,##0"),"—"))),"{Y}",ENCODEURL('⚙️ 設定'!$B$3)),"{S}",ENCODEURL('⚙️ 設定'!$B$2)),"💰 追保費"))</f>
        <v/>
      </c>
      <c r="AE184" s="31">
        <f>IF(OR(B184="",C184=""),"",HYPERLINK("https://wa.me/"&amp;IF(LEN(REGEXREPLACE(""&amp;C184,"[^0-9]",""))=8,"852"&amp;REGEXREPLACE(""&amp;C184,"[^0-9]",""),REGEXREPLACE(""&amp;C184,"[^0-9]",""))&amp;"?text="&amp;SUBSTITUTE(SUBSTITUTE(SUBSTITUTE(SUBSTITUTE(SUBSTITUTE(SUBSTITUTE(SUBSTITUTE('⚙️ 設定'!$B$7,"{N}",ENCODEURL(B184)),"{D}",ENCODEURL(I184)),"{K}",ENCODEURL(IFERROR(TEXT(K184,"d/m"),IFERROR(TEXT(DATEVALUE(K184),"d/m"),"—")))),"{M}",ENCODEURL(IFERROR(TEXT(M184,"d/m"),IFERROR(TEXT(DATEVALUE(M184),"d/m"),"—")))),"{P}",ENCODEURL(IFERROR(TEXT(T184,"#,##0"),"—"))),"{Y}",ENCODEURL('⚙️ 設定'!$B$3)),"{S}",ENCODEURL('⚙️ 設定'!$B$2)),"✈️ 出發前"))</f>
        <v/>
      </c>
      <c r="AF184" s="32">
        <f>IF(OR(B184="",C184=""),"",HYPERLINK("https://wa.me/"&amp;IF(LEN(REGEXREPLACE(""&amp;C184,"[^0-9]",""))=8,"852"&amp;REGEXREPLACE(""&amp;C184,"[^0-9]",""),REGEXREPLACE(""&amp;C184,"[^0-9]",""))&amp;"?text="&amp;SUBSTITUTE(SUBSTITUTE(SUBSTITUTE(SUBSTITUTE(SUBSTITUTE(SUBSTITUTE(SUBSTITUTE('⚙️ 設定'!$B$9,"{N}",ENCODEURL(B184)),"{D}",ENCODEURL(I184)),"{K}",ENCODEURL(IFERROR(TEXT(K184,"d/m"),IFERROR(TEXT(DATEVALUE(K184),"d/m"),"—")))),"{M}",ENCODEURL(IFERROR(TEXT(M184,"d/m"),IFERROR(TEXT(DATEVALUE(M184),"d/m"),"—")))),"{P}",ENCODEURL(IFERROR(TEXT(T184,"#,##0"),"—"))),"{Y}",ENCODEURL('⚙️ 設定'!$B$3)),"{S}",ENCODEURL('⚙️ 設定'!$B$2)),"🏠 回港後"))</f>
        <v/>
      </c>
    </row>
    <row r="185">
      <c r="A185" s="6" t="n"/>
      <c r="K185" s="6" t="n"/>
      <c r="M185" s="6" t="n"/>
      <c r="T185" s="33" t="n"/>
      <c r="U185" s="34" t="n"/>
      <c r="V185" s="29" t="n"/>
      <c r="W185" s="27">
        <f>IF(K185="","",IF(ISNUMBER(K185),K185-2,IFERROR(DATEVALUE(K185)-2,"")))</f>
        <v/>
      </c>
      <c r="X185" s="29" t="n"/>
      <c r="Y185" s="27">
        <f>IF(M185="","",IF(ISNUMBER(M185),M185+2,IFERROR(DATEVALUE(M185)+2,"")))</f>
        <v/>
      </c>
      <c r="Z185" s="29" t="n"/>
      <c r="AA185" s="29" t="n"/>
      <c r="AB185" s="29" t="n"/>
      <c r="AC185" s="29" t="n"/>
      <c r="AD185" s="30">
        <f>IF(OR(B185="",C185=""),"",HYPERLINK("https://wa.me/"&amp;IF(LEN(REGEXREPLACE(""&amp;C185,"[^0-9]",""))=8,"852"&amp;REGEXREPLACE(""&amp;C185,"[^0-9]",""),REGEXREPLACE(""&amp;C185,"[^0-9]",""))&amp;"?text="&amp;SUBSTITUTE(SUBSTITUTE(SUBSTITUTE(SUBSTITUTE(SUBSTITUTE(SUBSTITUTE(SUBSTITUTE('⚙️ 設定'!$B$5,"{N}",ENCODEURL(B185)),"{D}",ENCODEURL(I185)),"{K}",ENCODEURL(IFERROR(TEXT(K185,"d/m"),IFERROR(TEXT(DATEVALUE(K185),"d/m"),"—")))),"{M}",ENCODEURL(IFERROR(TEXT(M185,"d/m"),IFERROR(TEXT(DATEVALUE(M185),"d/m"),"—")))),"{P}",ENCODEURL(IFERROR(TEXT(T185,"#,##0"),"—"))),"{Y}",ENCODEURL('⚙️ 設定'!$B$3)),"{S}",ENCODEURL('⚙️ 設定'!$B$2)),"💰 追保費"))</f>
        <v/>
      </c>
      <c r="AE185" s="31">
        <f>IF(OR(B185="",C185=""),"",HYPERLINK("https://wa.me/"&amp;IF(LEN(REGEXREPLACE(""&amp;C185,"[^0-9]",""))=8,"852"&amp;REGEXREPLACE(""&amp;C185,"[^0-9]",""),REGEXREPLACE(""&amp;C185,"[^0-9]",""))&amp;"?text="&amp;SUBSTITUTE(SUBSTITUTE(SUBSTITUTE(SUBSTITUTE(SUBSTITUTE(SUBSTITUTE(SUBSTITUTE('⚙️ 設定'!$B$7,"{N}",ENCODEURL(B185)),"{D}",ENCODEURL(I185)),"{K}",ENCODEURL(IFERROR(TEXT(K185,"d/m"),IFERROR(TEXT(DATEVALUE(K185),"d/m"),"—")))),"{M}",ENCODEURL(IFERROR(TEXT(M185,"d/m"),IFERROR(TEXT(DATEVALUE(M185),"d/m"),"—")))),"{P}",ENCODEURL(IFERROR(TEXT(T185,"#,##0"),"—"))),"{Y}",ENCODEURL('⚙️ 設定'!$B$3)),"{S}",ENCODEURL('⚙️ 設定'!$B$2)),"✈️ 出發前"))</f>
        <v/>
      </c>
      <c r="AF185" s="32">
        <f>IF(OR(B185="",C185=""),"",HYPERLINK("https://wa.me/"&amp;IF(LEN(REGEXREPLACE(""&amp;C185,"[^0-9]",""))=8,"852"&amp;REGEXREPLACE(""&amp;C185,"[^0-9]",""),REGEXREPLACE(""&amp;C185,"[^0-9]",""))&amp;"?text="&amp;SUBSTITUTE(SUBSTITUTE(SUBSTITUTE(SUBSTITUTE(SUBSTITUTE(SUBSTITUTE(SUBSTITUTE('⚙️ 設定'!$B$9,"{N}",ENCODEURL(B185)),"{D}",ENCODEURL(I185)),"{K}",ENCODEURL(IFERROR(TEXT(K185,"d/m"),IFERROR(TEXT(DATEVALUE(K185),"d/m"),"—")))),"{M}",ENCODEURL(IFERROR(TEXT(M185,"d/m"),IFERROR(TEXT(DATEVALUE(M185),"d/m"),"—")))),"{P}",ENCODEURL(IFERROR(TEXT(T185,"#,##0"),"—"))),"{Y}",ENCODEURL('⚙️ 設定'!$B$3)),"{S}",ENCODEURL('⚙️ 設定'!$B$2)),"🏠 回港後"))</f>
        <v/>
      </c>
    </row>
    <row r="186">
      <c r="A186" s="6" t="n"/>
      <c r="K186" s="6" t="n"/>
      <c r="M186" s="6" t="n"/>
      <c r="T186" s="33" t="n"/>
      <c r="U186" s="34" t="n"/>
      <c r="V186" s="29" t="n"/>
      <c r="W186" s="27">
        <f>IF(K186="","",IF(ISNUMBER(K186),K186-2,IFERROR(DATEVALUE(K186)-2,"")))</f>
        <v/>
      </c>
      <c r="X186" s="29" t="n"/>
      <c r="Y186" s="27">
        <f>IF(M186="","",IF(ISNUMBER(M186),M186+2,IFERROR(DATEVALUE(M186)+2,"")))</f>
        <v/>
      </c>
      <c r="Z186" s="29" t="n"/>
      <c r="AA186" s="29" t="n"/>
      <c r="AB186" s="29" t="n"/>
      <c r="AC186" s="29" t="n"/>
      <c r="AD186" s="30">
        <f>IF(OR(B186="",C186=""),"",HYPERLINK("https://wa.me/"&amp;IF(LEN(REGEXREPLACE(""&amp;C186,"[^0-9]",""))=8,"852"&amp;REGEXREPLACE(""&amp;C186,"[^0-9]",""),REGEXREPLACE(""&amp;C186,"[^0-9]",""))&amp;"?text="&amp;SUBSTITUTE(SUBSTITUTE(SUBSTITUTE(SUBSTITUTE(SUBSTITUTE(SUBSTITUTE(SUBSTITUTE('⚙️ 設定'!$B$5,"{N}",ENCODEURL(B186)),"{D}",ENCODEURL(I186)),"{K}",ENCODEURL(IFERROR(TEXT(K186,"d/m"),IFERROR(TEXT(DATEVALUE(K186),"d/m"),"—")))),"{M}",ENCODEURL(IFERROR(TEXT(M186,"d/m"),IFERROR(TEXT(DATEVALUE(M186),"d/m"),"—")))),"{P}",ENCODEURL(IFERROR(TEXT(T186,"#,##0"),"—"))),"{Y}",ENCODEURL('⚙️ 設定'!$B$3)),"{S}",ENCODEURL('⚙️ 設定'!$B$2)),"💰 追保費"))</f>
        <v/>
      </c>
      <c r="AE186" s="31">
        <f>IF(OR(B186="",C186=""),"",HYPERLINK("https://wa.me/"&amp;IF(LEN(REGEXREPLACE(""&amp;C186,"[^0-9]",""))=8,"852"&amp;REGEXREPLACE(""&amp;C186,"[^0-9]",""),REGEXREPLACE(""&amp;C186,"[^0-9]",""))&amp;"?text="&amp;SUBSTITUTE(SUBSTITUTE(SUBSTITUTE(SUBSTITUTE(SUBSTITUTE(SUBSTITUTE(SUBSTITUTE('⚙️ 設定'!$B$7,"{N}",ENCODEURL(B186)),"{D}",ENCODEURL(I186)),"{K}",ENCODEURL(IFERROR(TEXT(K186,"d/m"),IFERROR(TEXT(DATEVALUE(K186),"d/m"),"—")))),"{M}",ENCODEURL(IFERROR(TEXT(M186,"d/m"),IFERROR(TEXT(DATEVALUE(M186),"d/m"),"—")))),"{P}",ENCODEURL(IFERROR(TEXT(T186,"#,##0"),"—"))),"{Y}",ENCODEURL('⚙️ 設定'!$B$3)),"{S}",ENCODEURL('⚙️ 設定'!$B$2)),"✈️ 出發前"))</f>
        <v/>
      </c>
      <c r="AF186" s="32">
        <f>IF(OR(B186="",C186=""),"",HYPERLINK("https://wa.me/"&amp;IF(LEN(REGEXREPLACE(""&amp;C186,"[^0-9]",""))=8,"852"&amp;REGEXREPLACE(""&amp;C186,"[^0-9]",""),REGEXREPLACE(""&amp;C186,"[^0-9]",""))&amp;"?text="&amp;SUBSTITUTE(SUBSTITUTE(SUBSTITUTE(SUBSTITUTE(SUBSTITUTE(SUBSTITUTE(SUBSTITUTE('⚙️ 設定'!$B$9,"{N}",ENCODEURL(B186)),"{D}",ENCODEURL(I186)),"{K}",ENCODEURL(IFERROR(TEXT(K186,"d/m"),IFERROR(TEXT(DATEVALUE(K186),"d/m"),"—")))),"{M}",ENCODEURL(IFERROR(TEXT(M186,"d/m"),IFERROR(TEXT(DATEVALUE(M186),"d/m"),"—")))),"{P}",ENCODEURL(IFERROR(TEXT(T186,"#,##0"),"—"))),"{Y}",ENCODEURL('⚙️ 設定'!$B$3)),"{S}",ENCODEURL('⚙️ 設定'!$B$2)),"🏠 回港後"))</f>
        <v/>
      </c>
    </row>
    <row r="187">
      <c r="A187" s="6" t="n"/>
      <c r="K187" s="6" t="n"/>
      <c r="M187" s="6" t="n"/>
      <c r="T187" s="33" t="n"/>
      <c r="U187" s="34" t="n"/>
      <c r="V187" s="29" t="n"/>
      <c r="W187" s="27">
        <f>IF(K187="","",IF(ISNUMBER(K187),K187-2,IFERROR(DATEVALUE(K187)-2,"")))</f>
        <v/>
      </c>
      <c r="X187" s="29" t="n"/>
      <c r="Y187" s="27">
        <f>IF(M187="","",IF(ISNUMBER(M187),M187+2,IFERROR(DATEVALUE(M187)+2,"")))</f>
        <v/>
      </c>
      <c r="Z187" s="29" t="n"/>
      <c r="AA187" s="29" t="n"/>
      <c r="AB187" s="29" t="n"/>
      <c r="AC187" s="29" t="n"/>
      <c r="AD187" s="30">
        <f>IF(OR(B187="",C187=""),"",HYPERLINK("https://wa.me/"&amp;IF(LEN(REGEXREPLACE(""&amp;C187,"[^0-9]",""))=8,"852"&amp;REGEXREPLACE(""&amp;C187,"[^0-9]",""),REGEXREPLACE(""&amp;C187,"[^0-9]",""))&amp;"?text="&amp;SUBSTITUTE(SUBSTITUTE(SUBSTITUTE(SUBSTITUTE(SUBSTITUTE(SUBSTITUTE(SUBSTITUTE('⚙️ 設定'!$B$5,"{N}",ENCODEURL(B187)),"{D}",ENCODEURL(I187)),"{K}",ENCODEURL(IFERROR(TEXT(K187,"d/m"),IFERROR(TEXT(DATEVALUE(K187),"d/m"),"—")))),"{M}",ENCODEURL(IFERROR(TEXT(M187,"d/m"),IFERROR(TEXT(DATEVALUE(M187),"d/m"),"—")))),"{P}",ENCODEURL(IFERROR(TEXT(T187,"#,##0"),"—"))),"{Y}",ENCODEURL('⚙️ 設定'!$B$3)),"{S}",ENCODEURL('⚙️ 設定'!$B$2)),"💰 追保費"))</f>
        <v/>
      </c>
      <c r="AE187" s="31">
        <f>IF(OR(B187="",C187=""),"",HYPERLINK("https://wa.me/"&amp;IF(LEN(REGEXREPLACE(""&amp;C187,"[^0-9]",""))=8,"852"&amp;REGEXREPLACE(""&amp;C187,"[^0-9]",""),REGEXREPLACE(""&amp;C187,"[^0-9]",""))&amp;"?text="&amp;SUBSTITUTE(SUBSTITUTE(SUBSTITUTE(SUBSTITUTE(SUBSTITUTE(SUBSTITUTE(SUBSTITUTE('⚙️ 設定'!$B$7,"{N}",ENCODEURL(B187)),"{D}",ENCODEURL(I187)),"{K}",ENCODEURL(IFERROR(TEXT(K187,"d/m"),IFERROR(TEXT(DATEVALUE(K187),"d/m"),"—")))),"{M}",ENCODEURL(IFERROR(TEXT(M187,"d/m"),IFERROR(TEXT(DATEVALUE(M187),"d/m"),"—")))),"{P}",ENCODEURL(IFERROR(TEXT(T187,"#,##0"),"—"))),"{Y}",ENCODEURL('⚙️ 設定'!$B$3)),"{S}",ENCODEURL('⚙️ 設定'!$B$2)),"✈️ 出發前"))</f>
        <v/>
      </c>
      <c r="AF187" s="32">
        <f>IF(OR(B187="",C187=""),"",HYPERLINK("https://wa.me/"&amp;IF(LEN(REGEXREPLACE(""&amp;C187,"[^0-9]",""))=8,"852"&amp;REGEXREPLACE(""&amp;C187,"[^0-9]",""),REGEXREPLACE(""&amp;C187,"[^0-9]",""))&amp;"?text="&amp;SUBSTITUTE(SUBSTITUTE(SUBSTITUTE(SUBSTITUTE(SUBSTITUTE(SUBSTITUTE(SUBSTITUTE('⚙️ 設定'!$B$9,"{N}",ENCODEURL(B187)),"{D}",ENCODEURL(I187)),"{K}",ENCODEURL(IFERROR(TEXT(K187,"d/m"),IFERROR(TEXT(DATEVALUE(K187),"d/m"),"—")))),"{M}",ENCODEURL(IFERROR(TEXT(M187,"d/m"),IFERROR(TEXT(DATEVALUE(M187),"d/m"),"—")))),"{P}",ENCODEURL(IFERROR(TEXT(T187,"#,##0"),"—"))),"{Y}",ENCODEURL('⚙️ 設定'!$B$3)),"{S}",ENCODEURL('⚙️ 設定'!$B$2)),"🏠 回港後"))</f>
        <v/>
      </c>
    </row>
    <row r="188">
      <c r="A188" s="6" t="n"/>
      <c r="K188" s="6" t="n"/>
      <c r="M188" s="6" t="n"/>
      <c r="T188" s="33" t="n"/>
      <c r="U188" s="34" t="n"/>
      <c r="V188" s="29" t="n"/>
      <c r="W188" s="27">
        <f>IF(K188="","",IF(ISNUMBER(K188),K188-2,IFERROR(DATEVALUE(K188)-2,"")))</f>
        <v/>
      </c>
      <c r="X188" s="29" t="n"/>
      <c r="Y188" s="27">
        <f>IF(M188="","",IF(ISNUMBER(M188),M188+2,IFERROR(DATEVALUE(M188)+2,"")))</f>
        <v/>
      </c>
      <c r="Z188" s="29" t="n"/>
      <c r="AA188" s="29" t="n"/>
      <c r="AB188" s="29" t="n"/>
      <c r="AC188" s="29" t="n"/>
      <c r="AD188" s="30">
        <f>IF(OR(B188="",C188=""),"",HYPERLINK("https://wa.me/"&amp;IF(LEN(REGEXREPLACE(""&amp;C188,"[^0-9]",""))=8,"852"&amp;REGEXREPLACE(""&amp;C188,"[^0-9]",""),REGEXREPLACE(""&amp;C188,"[^0-9]",""))&amp;"?text="&amp;SUBSTITUTE(SUBSTITUTE(SUBSTITUTE(SUBSTITUTE(SUBSTITUTE(SUBSTITUTE(SUBSTITUTE('⚙️ 設定'!$B$5,"{N}",ENCODEURL(B188)),"{D}",ENCODEURL(I188)),"{K}",ENCODEURL(IFERROR(TEXT(K188,"d/m"),IFERROR(TEXT(DATEVALUE(K188),"d/m"),"—")))),"{M}",ENCODEURL(IFERROR(TEXT(M188,"d/m"),IFERROR(TEXT(DATEVALUE(M188),"d/m"),"—")))),"{P}",ENCODEURL(IFERROR(TEXT(T188,"#,##0"),"—"))),"{Y}",ENCODEURL('⚙️ 設定'!$B$3)),"{S}",ENCODEURL('⚙️ 設定'!$B$2)),"💰 追保費"))</f>
        <v/>
      </c>
      <c r="AE188" s="31">
        <f>IF(OR(B188="",C188=""),"",HYPERLINK("https://wa.me/"&amp;IF(LEN(REGEXREPLACE(""&amp;C188,"[^0-9]",""))=8,"852"&amp;REGEXREPLACE(""&amp;C188,"[^0-9]",""),REGEXREPLACE(""&amp;C188,"[^0-9]",""))&amp;"?text="&amp;SUBSTITUTE(SUBSTITUTE(SUBSTITUTE(SUBSTITUTE(SUBSTITUTE(SUBSTITUTE(SUBSTITUTE('⚙️ 設定'!$B$7,"{N}",ENCODEURL(B188)),"{D}",ENCODEURL(I188)),"{K}",ENCODEURL(IFERROR(TEXT(K188,"d/m"),IFERROR(TEXT(DATEVALUE(K188),"d/m"),"—")))),"{M}",ENCODEURL(IFERROR(TEXT(M188,"d/m"),IFERROR(TEXT(DATEVALUE(M188),"d/m"),"—")))),"{P}",ENCODEURL(IFERROR(TEXT(T188,"#,##0"),"—"))),"{Y}",ENCODEURL('⚙️ 設定'!$B$3)),"{S}",ENCODEURL('⚙️ 設定'!$B$2)),"✈️ 出發前"))</f>
        <v/>
      </c>
      <c r="AF188" s="32">
        <f>IF(OR(B188="",C188=""),"",HYPERLINK("https://wa.me/"&amp;IF(LEN(REGEXREPLACE(""&amp;C188,"[^0-9]",""))=8,"852"&amp;REGEXREPLACE(""&amp;C188,"[^0-9]",""),REGEXREPLACE(""&amp;C188,"[^0-9]",""))&amp;"?text="&amp;SUBSTITUTE(SUBSTITUTE(SUBSTITUTE(SUBSTITUTE(SUBSTITUTE(SUBSTITUTE(SUBSTITUTE('⚙️ 設定'!$B$9,"{N}",ENCODEURL(B188)),"{D}",ENCODEURL(I188)),"{K}",ENCODEURL(IFERROR(TEXT(K188,"d/m"),IFERROR(TEXT(DATEVALUE(K188),"d/m"),"—")))),"{M}",ENCODEURL(IFERROR(TEXT(M188,"d/m"),IFERROR(TEXT(DATEVALUE(M188),"d/m"),"—")))),"{P}",ENCODEURL(IFERROR(TEXT(T188,"#,##0"),"—"))),"{Y}",ENCODEURL('⚙️ 設定'!$B$3)),"{S}",ENCODEURL('⚙️ 設定'!$B$2)),"🏠 回港後"))</f>
        <v/>
      </c>
    </row>
    <row r="189">
      <c r="A189" s="6" t="n"/>
      <c r="K189" s="6" t="n"/>
      <c r="M189" s="6" t="n"/>
      <c r="T189" s="33" t="n"/>
      <c r="U189" s="34" t="n"/>
      <c r="V189" s="29" t="n"/>
      <c r="W189" s="27">
        <f>IF(K189="","",IF(ISNUMBER(K189),K189-2,IFERROR(DATEVALUE(K189)-2,"")))</f>
        <v/>
      </c>
      <c r="X189" s="29" t="n"/>
      <c r="Y189" s="27">
        <f>IF(M189="","",IF(ISNUMBER(M189),M189+2,IFERROR(DATEVALUE(M189)+2,"")))</f>
        <v/>
      </c>
      <c r="Z189" s="29" t="n"/>
      <c r="AA189" s="29" t="n"/>
      <c r="AB189" s="29" t="n"/>
      <c r="AC189" s="29" t="n"/>
      <c r="AD189" s="30">
        <f>IF(OR(B189="",C189=""),"",HYPERLINK("https://wa.me/"&amp;IF(LEN(REGEXREPLACE(""&amp;C189,"[^0-9]",""))=8,"852"&amp;REGEXREPLACE(""&amp;C189,"[^0-9]",""),REGEXREPLACE(""&amp;C189,"[^0-9]",""))&amp;"?text="&amp;SUBSTITUTE(SUBSTITUTE(SUBSTITUTE(SUBSTITUTE(SUBSTITUTE(SUBSTITUTE(SUBSTITUTE('⚙️ 設定'!$B$5,"{N}",ENCODEURL(B189)),"{D}",ENCODEURL(I189)),"{K}",ENCODEURL(IFERROR(TEXT(K189,"d/m"),IFERROR(TEXT(DATEVALUE(K189),"d/m"),"—")))),"{M}",ENCODEURL(IFERROR(TEXT(M189,"d/m"),IFERROR(TEXT(DATEVALUE(M189),"d/m"),"—")))),"{P}",ENCODEURL(IFERROR(TEXT(T189,"#,##0"),"—"))),"{Y}",ENCODEURL('⚙️ 設定'!$B$3)),"{S}",ENCODEURL('⚙️ 設定'!$B$2)),"💰 追保費"))</f>
        <v/>
      </c>
      <c r="AE189" s="31">
        <f>IF(OR(B189="",C189=""),"",HYPERLINK("https://wa.me/"&amp;IF(LEN(REGEXREPLACE(""&amp;C189,"[^0-9]",""))=8,"852"&amp;REGEXREPLACE(""&amp;C189,"[^0-9]",""),REGEXREPLACE(""&amp;C189,"[^0-9]",""))&amp;"?text="&amp;SUBSTITUTE(SUBSTITUTE(SUBSTITUTE(SUBSTITUTE(SUBSTITUTE(SUBSTITUTE(SUBSTITUTE('⚙️ 設定'!$B$7,"{N}",ENCODEURL(B189)),"{D}",ENCODEURL(I189)),"{K}",ENCODEURL(IFERROR(TEXT(K189,"d/m"),IFERROR(TEXT(DATEVALUE(K189),"d/m"),"—")))),"{M}",ENCODEURL(IFERROR(TEXT(M189,"d/m"),IFERROR(TEXT(DATEVALUE(M189),"d/m"),"—")))),"{P}",ENCODEURL(IFERROR(TEXT(T189,"#,##0"),"—"))),"{Y}",ENCODEURL('⚙️ 設定'!$B$3)),"{S}",ENCODEURL('⚙️ 設定'!$B$2)),"✈️ 出發前"))</f>
        <v/>
      </c>
      <c r="AF189" s="32">
        <f>IF(OR(B189="",C189=""),"",HYPERLINK("https://wa.me/"&amp;IF(LEN(REGEXREPLACE(""&amp;C189,"[^0-9]",""))=8,"852"&amp;REGEXREPLACE(""&amp;C189,"[^0-9]",""),REGEXREPLACE(""&amp;C189,"[^0-9]",""))&amp;"?text="&amp;SUBSTITUTE(SUBSTITUTE(SUBSTITUTE(SUBSTITUTE(SUBSTITUTE(SUBSTITUTE(SUBSTITUTE('⚙️ 設定'!$B$9,"{N}",ENCODEURL(B189)),"{D}",ENCODEURL(I189)),"{K}",ENCODEURL(IFERROR(TEXT(K189,"d/m"),IFERROR(TEXT(DATEVALUE(K189),"d/m"),"—")))),"{M}",ENCODEURL(IFERROR(TEXT(M189,"d/m"),IFERROR(TEXT(DATEVALUE(M189),"d/m"),"—")))),"{P}",ENCODEURL(IFERROR(TEXT(T189,"#,##0"),"—"))),"{Y}",ENCODEURL('⚙️ 設定'!$B$3)),"{S}",ENCODEURL('⚙️ 設定'!$B$2)),"🏠 回港後"))</f>
        <v/>
      </c>
    </row>
    <row r="190">
      <c r="A190" s="6" t="n"/>
      <c r="K190" s="6" t="n"/>
      <c r="M190" s="6" t="n"/>
      <c r="T190" s="33" t="n"/>
      <c r="U190" s="34" t="n"/>
      <c r="V190" s="29" t="n"/>
      <c r="W190" s="27">
        <f>IF(K190="","",IF(ISNUMBER(K190),K190-2,IFERROR(DATEVALUE(K190)-2,"")))</f>
        <v/>
      </c>
      <c r="X190" s="29" t="n"/>
      <c r="Y190" s="27">
        <f>IF(M190="","",IF(ISNUMBER(M190),M190+2,IFERROR(DATEVALUE(M190)+2,"")))</f>
        <v/>
      </c>
      <c r="Z190" s="29" t="n"/>
      <c r="AA190" s="29" t="n"/>
      <c r="AB190" s="29" t="n"/>
      <c r="AC190" s="29" t="n"/>
      <c r="AD190" s="30">
        <f>IF(OR(B190="",C190=""),"",HYPERLINK("https://wa.me/"&amp;IF(LEN(REGEXREPLACE(""&amp;C190,"[^0-9]",""))=8,"852"&amp;REGEXREPLACE(""&amp;C190,"[^0-9]",""),REGEXREPLACE(""&amp;C190,"[^0-9]",""))&amp;"?text="&amp;SUBSTITUTE(SUBSTITUTE(SUBSTITUTE(SUBSTITUTE(SUBSTITUTE(SUBSTITUTE(SUBSTITUTE('⚙️ 設定'!$B$5,"{N}",ENCODEURL(B190)),"{D}",ENCODEURL(I190)),"{K}",ENCODEURL(IFERROR(TEXT(K190,"d/m"),IFERROR(TEXT(DATEVALUE(K190),"d/m"),"—")))),"{M}",ENCODEURL(IFERROR(TEXT(M190,"d/m"),IFERROR(TEXT(DATEVALUE(M190),"d/m"),"—")))),"{P}",ENCODEURL(IFERROR(TEXT(T190,"#,##0"),"—"))),"{Y}",ENCODEURL('⚙️ 設定'!$B$3)),"{S}",ENCODEURL('⚙️ 設定'!$B$2)),"💰 追保費"))</f>
        <v/>
      </c>
      <c r="AE190" s="31">
        <f>IF(OR(B190="",C190=""),"",HYPERLINK("https://wa.me/"&amp;IF(LEN(REGEXREPLACE(""&amp;C190,"[^0-9]",""))=8,"852"&amp;REGEXREPLACE(""&amp;C190,"[^0-9]",""),REGEXREPLACE(""&amp;C190,"[^0-9]",""))&amp;"?text="&amp;SUBSTITUTE(SUBSTITUTE(SUBSTITUTE(SUBSTITUTE(SUBSTITUTE(SUBSTITUTE(SUBSTITUTE('⚙️ 設定'!$B$7,"{N}",ENCODEURL(B190)),"{D}",ENCODEURL(I190)),"{K}",ENCODEURL(IFERROR(TEXT(K190,"d/m"),IFERROR(TEXT(DATEVALUE(K190),"d/m"),"—")))),"{M}",ENCODEURL(IFERROR(TEXT(M190,"d/m"),IFERROR(TEXT(DATEVALUE(M190),"d/m"),"—")))),"{P}",ENCODEURL(IFERROR(TEXT(T190,"#,##0"),"—"))),"{Y}",ENCODEURL('⚙️ 設定'!$B$3)),"{S}",ENCODEURL('⚙️ 設定'!$B$2)),"✈️ 出發前"))</f>
        <v/>
      </c>
      <c r="AF190" s="32">
        <f>IF(OR(B190="",C190=""),"",HYPERLINK("https://wa.me/"&amp;IF(LEN(REGEXREPLACE(""&amp;C190,"[^0-9]",""))=8,"852"&amp;REGEXREPLACE(""&amp;C190,"[^0-9]",""),REGEXREPLACE(""&amp;C190,"[^0-9]",""))&amp;"?text="&amp;SUBSTITUTE(SUBSTITUTE(SUBSTITUTE(SUBSTITUTE(SUBSTITUTE(SUBSTITUTE(SUBSTITUTE('⚙️ 設定'!$B$9,"{N}",ENCODEURL(B190)),"{D}",ENCODEURL(I190)),"{K}",ENCODEURL(IFERROR(TEXT(K190,"d/m"),IFERROR(TEXT(DATEVALUE(K190),"d/m"),"—")))),"{M}",ENCODEURL(IFERROR(TEXT(M190,"d/m"),IFERROR(TEXT(DATEVALUE(M190),"d/m"),"—")))),"{P}",ENCODEURL(IFERROR(TEXT(T190,"#,##0"),"—"))),"{Y}",ENCODEURL('⚙️ 設定'!$B$3)),"{S}",ENCODEURL('⚙️ 設定'!$B$2)),"🏠 回港後"))</f>
        <v/>
      </c>
    </row>
    <row r="191">
      <c r="A191" s="6" t="n"/>
      <c r="K191" s="6" t="n"/>
      <c r="M191" s="6" t="n"/>
      <c r="T191" s="33" t="n"/>
      <c r="U191" s="34" t="n"/>
      <c r="V191" s="29" t="n"/>
      <c r="W191" s="27">
        <f>IF(K191="","",IF(ISNUMBER(K191),K191-2,IFERROR(DATEVALUE(K191)-2,"")))</f>
        <v/>
      </c>
      <c r="X191" s="29" t="n"/>
      <c r="Y191" s="27">
        <f>IF(M191="","",IF(ISNUMBER(M191),M191+2,IFERROR(DATEVALUE(M191)+2,"")))</f>
        <v/>
      </c>
      <c r="Z191" s="29" t="n"/>
      <c r="AA191" s="29" t="n"/>
      <c r="AB191" s="29" t="n"/>
      <c r="AC191" s="29" t="n"/>
      <c r="AD191" s="30">
        <f>IF(OR(B191="",C191=""),"",HYPERLINK("https://wa.me/"&amp;IF(LEN(REGEXREPLACE(""&amp;C191,"[^0-9]",""))=8,"852"&amp;REGEXREPLACE(""&amp;C191,"[^0-9]",""),REGEXREPLACE(""&amp;C191,"[^0-9]",""))&amp;"?text="&amp;SUBSTITUTE(SUBSTITUTE(SUBSTITUTE(SUBSTITUTE(SUBSTITUTE(SUBSTITUTE(SUBSTITUTE('⚙️ 設定'!$B$5,"{N}",ENCODEURL(B191)),"{D}",ENCODEURL(I191)),"{K}",ENCODEURL(IFERROR(TEXT(K191,"d/m"),IFERROR(TEXT(DATEVALUE(K191),"d/m"),"—")))),"{M}",ENCODEURL(IFERROR(TEXT(M191,"d/m"),IFERROR(TEXT(DATEVALUE(M191),"d/m"),"—")))),"{P}",ENCODEURL(IFERROR(TEXT(T191,"#,##0"),"—"))),"{Y}",ENCODEURL('⚙️ 設定'!$B$3)),"{S}",ENCODEURL('⚙️ 設定'!$B$2)),"💰 追保費"))</f>
        <v/>
      </c>
      <c r="AE191" s="31">
        <f>IF(OR(B191="",C191=""),"",HYPERLINK("https://wa.me/"&amp;IF(LEN(REGEXREPLACE(""&amp;C191,"[^0-9]",""))=8,"852"&amp;REGEXREPLACE(""&amp;C191,"[^0-9]",""),REGEXREPLACE(""&amp;C191,"[^0-9]",""))&amp;"?text="&amp;SUBSTITUTE(SUBSTITUTE(SUBSTITUTE(SUBSTITUTE(SUBSTITUTE(SUBSTITUTE(SUBSTITUTE('⚙️ 設定'!$B$7,"{N}",ENCODEURL(B191)),"{D}",ENCODEURL(I191)),"{K}",ENCODEURL(IFERROR(TEXT(K191,"d/m"),IFERROR(TEXT(DATEVALUE(K191),"d/m"),"—")))),"{M}",ENCODEURL(IFERROR(TEXT(M191,"d/m"),IFERROR(TEXT(DATEVALUE(M191),"d/m"),"—")))),"{P}",ENCODEURL(IFERROR(TEXT(T191,"#,##0"),"—"))),"{Y}",ENCODEURL('⚙️ 設定'!$B$3)),"{S}",ENCODEURL('⚙️ 設定'!$B$2)),"✈️ 出發前"))</f>
        <v/>
      </c>
      <c r="AF191" s="32">
        <f>IF(OR(B191="",C191=""),"",HYPERLINK("https://wa.me/"&amp;IF(LEN(REGEXREPLACE(""&amp;C191,"[^0-9]",""))=8,"852"&amp;REGEXREPLACE(""&amp;C191,"[^0-9]",""),REGEXREPLACE(""&amp;C191,"[^0-9]",""))&amp;"?text="&amp;SUBSTITUTE(SUBSTITUTE(SUBSTITUTE(SUBSTITUTE(SUBSTITUTE(SUBSTITUTE(SUBSTITUTE('⚙️ 設定'!$B$9,"{N}",ENCODEURL(B191)),"{D}",ENCODEURL(I191)),"{K}",ENCODEURL(IFERROR(TEXT(K191,"d/m"),IFERROR(TEXT(DATEVALUE(K191),"d/m"),"—")))),"{M}",ENCODEURL(IFERROR(TEXT(M191,"d/m"),IFERROR(TEXT(DATEVALUE(M191),"d/m"),"—")))),"{P}",ENCODEURL(IFERROR(TEXT(T191,"#,##0"),"—"))),"{Y}",ENCODEURL('⚙️ 設定'!$B$3)),"{S}",ENCODEURL('⚙️ 設定'!$B$2)),"🏠 回港後"))</f>
        <v/>
      </c>
    </row>
    <row r="192">
      <c r="A192" s="6" t="n"/>
      <c r="K192" s="6" t="n"/>
      <c r="M192" s="6" t="n"/>
      <c r="T192" s="33" t="n"/>
      <c r="U192" s="34" t="n"/>
      <c r="V192" s="29" t="n"/>
      <c r="W192" s="27">
        <f>IF(K192="","",IF(ISNUMBER(K192),K192-2,IFERROR(DATEVALUE(K192)-2,"")))</f>
        <v/>
      </c>
      <c r="X192" s="29" t="n"/>
      <c r="Y192" s="27">
        <f>IF(M192="","",IF(ISNUMBER(M192),M192+2,IFERROR(DATEVALUE(M192)+2,"")))</f>
        <v/>
      </c>
      <c r="Z192" s="29" t="n"/>
      <c r="AA192" s="29" t="n"/>
      <c r="AB192" s="29" t="n"/>
      <c r="AC192" s="29" t="n"/>
      <c r="AD192" s="30">
        <f>IF(OR(B192="",C192=""),"",HYPERLINK("https://wa.me/"&amp;IF(LEN(REGEXREPLACE(""&amp;C192,"[^0-9]",""))=8,"852"&amp;REGEXREPLACE(""&amp;C192,"[^0-9]",""),REGEXREPLACE(""&amp;C192,"[^0-9]",""))&amp;"?text="&amp;SUBSTITUTE(SUBSTITUTE(SUBSTITUTE(SUBSTITUTE(SUBSTITUTE(SUBSTITUTE(SUBSTITUTE('⚙️ 設定'!$B$5,"{N}",ENCODEURL(B192)),"{D}",ENCODEURL(I192)),"{K}",ENCODEURL(IFERROR(TEXT(K192,"d/m"),IFERROR(TEXT(DATEVALUE(K192),"d/m"),"—")))),"{M}",ENCODEURL(IFERROR(TEXT(M192,"d/m"),IFERROR(TEXT(DATEVALUE(M192),"d/m"),"—")))),"{P}",ENCODEURL(IFERROR(TEXT(T192,"#,##0"),"—"))),"{Y}",ENCODEURL('⚙️ 設定'!$B$3)),"{S}",ENCODEURL('⚙️ 設定'!$B$2)),"💰 追保費"))</f>
        <v/>
      </c>
      <c r="AE192" s="31">
        <f>IF(OR(B192="",C192=""),"",HYPERLINK("https://wa.me/"&amp;IF(LEN(REGEXREPLACE(""&amp;C192,"[^0-9]",""))=8,"852"&amp;REGEXREPLACE(""&amp;C192,"[^0-9]",""),REGEXREPLACE(""&amp;C192,"[^0-9]",""))&amp;"?text="&amp;SUBSTITUTE(SUBSTITUTE(SUBSTITUTE(SUBSTITUTE(SUBSTITUTE(SUBSTITUTE(SUBSTITUTE('⚙️ 設定'!$B$7,"{N}",ENCODEURL(B192)),"{D}",ENCODEURL(I192)),"{K}",ENCODEURL(IFERROR(TEXT(K192,"d/m"),IFERROR(TEXT(DATEVALUE(K192),"d/m"),"—")))),"{M}",ENCODEURL(IFERROR(TEXT(M192,"d/m"),IFERROR(TEXT(DATEVALUE(M192),"d/m"),"—")))),"{P}",ENCODEURL(IFERROR(TEXT(T192,"#,##0"),"—"))),"{Y}",ENCODEURL('⚙️ 設定'!$B$3)),"{S}",ENCODEURL('⚙️ 設定'!$B$2)),"✈️ 出發前"))</f>
        <v/>
      </c>
      <c r="AF192" s="32">
        <f>IF(OR(B192="",C192=""),"",HYPERLINK("https://wa.me/"&amp;IF(LEN(REGEXREPLACE(""&amp;C192,"[^0-9]",""))=8,"852"&amp;REGEXREPLACE(""&amp;C192,"[^0-9]",""),REGEXREPLACE(""&amp;C192,"[^0-9]",""))&amp;"?text="&amp;SUBSTITUTE(SUBSTITUTE(SUBSTITUTE(SUBSTITUTE(SUBSTITUTE(SUBSTITUTE(SUBSTITUTE('⚙️ 設定'!$B$9,"{N}",ENCODEURL(B192)),"{D}",ENCODEURL(I192)),"{K}",ENCODEURL(IFERROR(TEXT(K192,"d/m"),IFERROR(TEXT(DATEVALUE(K192),"d/m"),"—")))),"{M}",ENCODEURL(IFERROR(TEXT(M192,"d/m"),IFERROR(TEXT(DATEVALUE(M192),"d/m"),"—")))),"{P}",ENCODEURL(IFERROR(TEXT(T192,"#,##0"),"—"))),"{Y}",ENCODEURL('⚙️ 設定'!$B$3)),"{S}",ENCODEURL('⚙️ 設定'!$B$2)),"🏠 回港後"))</f>
        <v/>
      </c>
    </row>
    <row r="193">
      <c r="A193" s="6" t="n"/>
      <c r="K193" s="6" t="n"/>
      <c r="M193" s="6" t="n"/>
      <c r="T193" s="33" t="n"/>
      <c r="U193" s="34" t="n"/>
      <c r="V193" s="29" t="n"/>
      <c r="W193" s="27">
        <f>IF(K193="","",IF(ISNUMBER(K193),K193-2,IFERROR(DATEVALUE(K193)-2,"")))</f>
        <v/>
      </c>
      <c r="X193" s="29" t="n"/>
      <c r="Y193" s="27">
        <f>IF(M193="","",IF(ISNUMBER(M193),M193+2,IFERROR(DATEVALUE(M193)+2,"")))</f>
        <v/>
      </c>
      <c r="Z193" s="29" t="n"/>
      <c r="AA193" s="29" t="n"/>
      <c r="AB193" s="29" t="n"/>
      <c r="AC193" s="29" t="n"/>
      <c r="AD193" s="30">
        <f>IF(OR(B193="",C193=""),"",HYPERLINK("https://wa.me/"&amp;IF(LEN(REGEXREPLACE(""&amp;C193,"[^0-9]",""))=8,"852"&amp;REGEXREPLACE(""&amp;C193,"[^0-9]",""),REGEXREPLACE(""&amp;C193,"[^0-9]",""))&amp;"?text="&amp;SUBSTITUTE(SUBSTITUTE(SUBSTITUTE(SUBSTITUTE(SUBSTITUTE(SUBSTITUTE(SUBSTITUTE('⚙️ 設定'!$B$5,"{N}",ENCODEURL(B193)),"{D}",ENCODEURL(I193)),"{K}",ENCODEURL(IFERROR(TEXT(K193,"d/m"),IFERROR(TEXT(DATEVALUE(K193),"d/m"),"—")))),"{M}",ENCODEURL(IFERROR(TEXT(M193,"d/m"),IFERROR(TEXT(DATEVALUE(M193),"d/m"),"—")))),"{P}",ENCODEURL(IFERROR(TEXT(T193,"#,##0"),"—"))),"{Y}",ENCODEURL('⚙️ 設定'!$B$3)),"{S}",ENCODEURL('⚙️ 設定'!$B$2)),"💰 追保費"))</f>
        <v/>
      </c>
      <c r="AE193" s="31">
        <f>IF(OR(B193="",C193=""),"",HYPERLINK("https://wa.me/"&amp;IF(LEN(REGEXREPLACE(""&amp;C193,"[^0-9]",""))=8,"852"&amp;REGEXREPLACE(""&amp;C193,"[^0-9]",""),REGEXREPLACE(""&amp;C193,"[^0-9]",""))&amp;"?text="&amp;SUBSTITUTE(SUBSTITUTE(SUBSTITUTE(SUBSTITUTE(SUBSTITUTE(SUBSTITUTE(SUBSTITUTE('⚙️ 設定'!$B$7,"{N}",ENCODEURL(B193)),"{D}",ENCODEURL(I193)),"{K}",ENCODEURL(IFERROR(TEXT(K193,"d/m"),IFERROR(TEXT(DATEVALUE(K193),"d/m"),"—")))),"{M}",ENCODEURL(IFERROR(TEXT(M193,"d/m"),IFERROR(TEXT(DATEVALUE(M193),"d/m"),"—")))),"{P}",ENCODEURL(IFERROR(TEXT(T193,"#,##0"),"—"))),"{Y}",ENCODEURL('⚙️ 設定'!$B$3)),"{S}",ENCODEURL('⚙️ 設定'!$B$2)),"✈️ 出發前"))</f>
        <v/>
      </c>
      <c r="AF193" s="32">
        <f>IF(OR(B193="",C193=""),"",HYPERLINK("https://wa.me/"&amp;IF(LEN(REGEXREPLACE(""&amp;C193,"[^0-9]",""))=8,"852"&amp;REGEXREPLACE(""&amp;C193,"[^0-9]",""),REGEXREPLACE(""&amp;C193,"[^0-9]",""))&amp;"?text="&amp;SUBSTITUTE(SUBSTITUTE(SUBSTITUTE(SUBSTITUTE(SUBSTITUTE(SUBSTITUTE(SUBSTITUTE('⚙️ 設定'!$B$9,"{N}",ENCODEURL(B193)),"{D}",ENCODEURL(I193)),"{K}",ENCODEURL(IFERROR(TEXT(K193,"d/m"),IFERROR(TEXT(DATEVALUE(K193),"d/m"),"—")))),"{M}",ENCODEURL(IFERROR(TEXT(M193,"d/m"),IFERROR(TEXT(DATEVALUE(M193),"d/m"),"—")))),"{P}",ENCODEURL(IFERROR(TEXT(T193,"#,##0"),"—"))),"{Y}",ENCODEURL('⚙️ 設定'!$B$3)),"{S}",ENCODEURL('⚙️ 設定'!$B$2)),"🏠 回港後"))</f>
        <v/>
      </c>
    </row>
    <row r="194">
      <c r="A194" s="6" t="n"/>
      <c r="K194" s="6" t="n"/>
      <c r="M194" s="6" t="n"/>
      <c r="T194" s="33" t="n"/>
      <c r="U194" s="34" t="n"/>
      <c r="V194" s="29" t="n"/>
      <c r="W194" s="27">
        <f>IF(K194="","",IF(ISNUMBER(K194),K194-2,IFERROR(DATEVALUE(K194)-2,"")))</f>
        <v/>
      </c>
      <c r="X194" s="29" t="n"/>
      <c r="Y194" s="27">
        <f>IF(M194="","",IF(ISNUMBER(M194),M194+2,IFERROR(DATEVALUE(M194)+2,"")))</f>
        <v/>
      </c>
      <c r="Z194" s="29" t="n"/>
      <c r="AA194" s="29" t="n"/>
      <c r="AB194" s="29" t="n"/>
      <c r="AC194" s="29" t="n"/>
      <c r="AD194" s="30">
        <f>IF(OR(B194="",C194=""),"",HYPERLINK("https://wa.me/"&amp;IF(LEN(REGEXREPLACE(""&amp;C194,"[^0-9]",""))=8,"852"&amp;REGEXREPLACE(""&amp;C194,"[^0-9]",""),REGEXREPLACE(""&amp;C194,"[^0-9]",""))&amp;"?text="&amp;SUBSTITUTE(SUBSTITUTE(SUBSTITUTE(SUBSTITUTE(SUBSTITUTE(SUBSTITUTE(SUBSTITUTE('⚙️ 設定'!$B$5,"{N}",ENCODEURL(B194)),"{D}",ENCODEURL(I194)),"{K}",ENCODEURL(IFERROR(TEXT(K194,"d/m"),IFERROR(TEXT(DATEVALUE(K194),"d/m"),"—")))),"{M}",ENCODEURL(IFERROR(TEXT(M194,"d/m"),IFERROR(TEXT(DATEVALUE(M194),"d/m"),"—")))),"{P}",ENCODEURL(IFERROR(TEXT(T194,"#,##0"),"—"))),"{Y}",ENCODEURL('⚙️ 設定'!$B$3)),"{S}",ENCODEURL('⚙️ 設定'!$B$2)),"💰 追保費"))</f>
        <v/>
      </c>
      <c r="AE194" s="31">
        <f>IF(OR(B194="",C194=""),"",HYPERLINK("https://wa.me/"&amp;IF(LEN(REGEXREPLACE(""&amp;C194,"[^0-9]",""))=8,"852"&amp;REGEXREPLACE(""&amp;C194,"[^0-9]",""),REGEXREPLACE(""&amp;C194,"[^0-9]",""))&amp;"?text="&amp;SUBSTITUTE(SUBSTITUTE(SUBSTITUTE(SUBSTITUTE(SUBSTITUTE(SUBSTITUTE(SUBSTITUTE('⚙️ 設定'!$B$7,"{N}",ENCODEURL(B194)),"{D}",ENCODEURL(I194)),"{K}",ENCODEURL(IFERROR(TEXT(K194,"d/m"),IFERROR(TEXT(DATEVALUE(K194),"d/m"),"—")))),"{M}",ENCODEURL(IFERROR(TEXT(M194,"d/m"),IFERROR(TEXT(DATEVALUE(M194),"d/m"),"—")))),"{P}",ENCODEURL(IFERROR(TEXT(T194,"#,##0"),"—"))),"{Y}",ENCODEURL('⚙️ 設定'!$B$3)),"{S}",ENCODEURL('⚙️ 設定'!$B$2)),"✈️ 出發前"))</f>
        <v/>
      </c>
      <c r="AF194" s="32">
        <f>IF(OR(B194="",C194=""),"",HYPERLINK("https://wa.me/"&amp;IF(LEN(REGEXREPLACE(""&amp;C194,"[^0-9]",""))=8,"852"&amp;REGEXREPLACE(""&amp;C194,"[^0-9]",""),REGEXREPLACE(""&amp;C194,"[^0-9]",""))&amp;"?text="&amp;SUBSTITUTE(SUBSTITUTE(SUBSTITUTE(SUBSTITUTE(SUBSTITUTE(SUBSTITUTE(SUBSTITUTE('⚙️ 設定'!$B$9,"{N}",ENCODEURL(B194)),"{D}",ENCODEURL(I194)),"{K}",ENCODEURL(IFERROR(TEXT(K194,"d/m"),IFERROR(TEXT(DATEVALUE(K194),"d/m"),"—")))),"{M}",ENCODEURL(IFERROR(TEXT(M194,"d/m"),IFERROR(TEXT(DATEVALUE(M194),"d/m"),"—")))),"{P}",ENCODEURL(IFERROR(TEXT(T194,"#,##0"),"—"))),"{Y}",ENCODEURL('⚙️ 設定'!$B$3)),"{S}",ENCODEURL('⚙️ 設定'!$B$2)),"🏠 回港後"))</f>
        <v/>
      </c>
    </row>
    <row r="195">
      <c r="A195" s="6" t="n"/>
      <c r="K195" s="6" t="n"/>
      <c r="M195" s="6" t="n"/>
      <c r="T195" s="33" t="n"/>
      <c r="U195" s="34" t="n"/>
      <c r="V195" s="29" t="n"/>
      <c r="W195" s="27">
        <f>IF(K195="","",IF(ISNUMBER(K195),K195-2,IFERROR(DATEVALUE(K195)-2,"")))</f>
        <v/>
      </c>
      <c r="X195" s="29" t="n"/>
      <c r="Y195" s="27">
        <f>IF(M195="","",IF(ISNUMBER(M195),M195+2,IFERROR(DATEVALUE(M195)+2,"")))</f>
        <v/>
      </c>
      <c r="Z195" s="29" t="n"/>
      <c r="AA195" s="29" t="n"/>
      <c r="AB195" s="29" t="n"/>
      <c r="AC195" s="29" t="n"/>
      <c r="AD195" s="30">
        <f>IF(OR(B195="",C195=""),"",HYPERLINK("https://wa.me/"&amp;IF(LEN(REGEXREPLACE(""&amp;C195,"[^0-9]",""))=8,"852"&amp;REGEXREPLACE(""&amp;C195,"[^0-9]",""),REGEXREPLACE(""&amp;C195,"[^0-9]",""))&amp;"?text="&amp;SUBSTITUTE(SUBSTITUTE(SUBSTITUTE(SUBSTITUTE(SUBSTITUTE(SUBSTITUTE(SUBSTITUTE('⚙️ 設定'!$B$5,"{N}",ENCODEURL(B195)),"{D}",ENCODEURL(I195)),"{K}",ENCODEURL(IFERROR(TEXT(K195,"d/m"),IFERROR(TEXT(DATEVALUE(K195),"d/m"),"—")))),"{M}",ENCODEURL(IFERROR(TEXT(M195,"d/m"),IFERROR(TEXT(DATEVALUE(M195),"d/m"),"—")))),"{P}",ENCODEURL(IFERROR(TEXT(T195,"#,##0"),"—"))),"{Y}",ENCODEURL('⚙️ 設定'!$B$3)),"{S}",ENCODEURL('⚙️ 設定'!$B$2)),"💰 追保費"))</f>
        <v/>
      </c>
      <c r="AE195" s="31">
        <f>IF(OR(B195="",C195=""),"",HYPERLINK("https://wa.me/"&amp;IF(LEN(REGEXREPLACE(""&amp;C195,"[^0-9]",""))=8,"852"&amp;REGEXREPLACE(""&amp;C195,"[^0-9]",""),REGEXREPLACE(""&amp;C195,"[^0-9]",""))&amp;"?text="&amp;SUBSTITUTE(SUBSTITUTE(SUBSTITUTE(SUBSTITUTE(SUBSTITUTE(SUBSTITUTE(SUBSTITUTE('⚙️ 設定'!$B$7,"{N}",ENCODEURL(B195)),"{D}",ENCODEURL(I195)),"{K}",ENCODEURL(IFERROR(TEXT(K195,"d/m"),IFERROR(TEXT(DATEVALUE(K195),"d/m"),"—")))),"{M}",ENCODEURL(IFERROR(TEXT(M195,"d/m"),IFERROR(TEXT(DATEVALUE(M195),"d/m"),"—")))),"{P}",ENCODEURL(IFERROR(TEXT(T195,"#,##0"),"—"))),"{Y}",ENCODEURL('⚙️ 設定'!$B$3)),"{S}",ENCODEURL('⚙️ 設定'!$B$2)),"✈️ 出發前"))</f>
        <v/>
      </c>
      <c r="AF195" s="32">
        <f>IF(OR(B195="",C195=""),"",HYPERLINK("https://wa.me/"&amp;IF(LEN(REGEXREPLACE(""&amp;C195,"[^0-9]",""))=8,"852"&amp;REGEXREPLACE(""&amp;C195,"[^0-9]",""),REGEXREPLACE(""&amp;C195,"[^0-9]",""))&amp;"?text="&amp;SUBSTITUTE(SUBSTITUTE(SUBSTITUTE(SUBSTITUTE(SUBSTITUTE(SUBSTITUTE(SUBSTITUTE('⚙️ 設定'!$B$9,"{N}",ENCODEURL(B195)),"{D}",ENCODEURL(I195)),"{K}",ENCODEURL(IFERROR(TEXT(K195,"d/m"),IFERROR(TEXT(DATEVALUE(K195),"d/m"),"—")))),"{M}",ENCODEURL(IFERROR(TEXT(M195,"d/m"),IFERROR(TEXT(DATEVALUE(M195),"d/m"),"—")))),"{P}",ENCODEURL(IFERROR(TEXT(T195,"#,##0"),"—"))),"{Y}",ENCODEURL('⚙️ 設定'!$B$3)),"{S}",ENCODEURL('⚙️ 設定'!$B$2)),"🏠 回港後"))</f>
        <v/>
      </c>
    </row>
    <row r="196">
      <c r="A196" s="6" t="n"/>
      <c r="K196" s="6" t="n"/>
      <c r="M196" s="6" t="n"/>
      <c r="T196" s="33" t="n"/>
      <c r="U196" s="34" t="n"/>
      <c r="V196" s="29" t="n"/>
      <c r="W196" s="27">
        <f>IF(K196="","",IF(ISNUMBER(K196),K196-2,IFERROR(DATEVALUE(K196)-2,"")))</f>
        <v/>
      </c>
      <c r="X196" s="29" t="n"/>
      <c r="Y196" s="27">
        <f>IF(M196="","",IF(ISNUMBER(M196),M196+2,IFERROR(DATEVALUE(M196)+2,"")))</f>
        <v/>
      </c>
      <c r="Z196" s="29" t="n"/>
      <c r="AA196" s="29" t="n"/>
      <c r="AB196" s="29" t="n"/>
      <c r="AC196" s="29" t="n"/>
      <c r="AD196" s="30">
        <f>IF(OR(B196="",C196=""),"",HYPERLINK("https://wa.me/"&amp;IF(LEN(REGEXREPLACE(""&amp;C196,"[^0-9]",""))=8,"852"&amp;REGEXREPLACE(""&amp;C196,"[^0-9]",""),REGEXREPLACE(""&amp;C196,"[^0-9]",""))&amp;"?text="&amp;SUBSTITUTE(SUBSTITUTE(SUBSTITUTE(SUBSTITUTE(SUBSTITUTE(SUBSTITUTE(SUBSTITUTE('⚙️ 設定'!$B$5,"{N}",ENCODEURL(B196)),"{D}",ENCODEURL(I196)),"{K}",ENCODEURL(IFERROR(TEXT(K196,"d/m"),IFERROR(TEXT(DATEVALUE(K196),"d/m"),"—")))),"{M}",ENCODEURL(IFERROR(TEXT(M196,"d/m"),IFERROR(TEXT(DATEVALUE(M196),"d/m"),"—")))),"{P}",ENCODEURL(IFERROR(TEXT(T196,"#,##0"),"—"))),"{Y}",ENCODEURL('⚙️ 設定'!$B$3)),"{S}",ENCODEURL('⚙️ 設定'!$B$2)),"💰 追保費"))</f>
        <v/>
      </c>
      <c r="AE196" s="31">
        <f>IF(OR(B196="",C196=""),"",HYPERLINK("https://wa.me/"&amp;IF(LEN(REGEXREPLACE(""&amp;C196,"[^0-9]",""))=8,"852"&amp;REGEXREPLACE(""&amp;C196,"[^0-9]",""),REGEXREPLACE(""&amp;C196,"[^0-9]",""))&amp;"?text="&amp;SUBSTITUTE(SUBSTITUTE(SUBSTITUTE(SUBSTITUTE(SUBSTITUTE(SUBSTITUTE(SUBSTITUTE('⚙️ 設定'!$B$7,"{N}",ENCODEURL(B196)),"{D}",ENCODEURL(I196)),"{K}",ENCODEURL(IFERROR(TEXT(K196,"d/m"),IFERROR(TEXT(DATEVALUE(K196),"d/m"),"—")))),"{M}",ENCODEURL(IFERROR(TEXT(M196,"d/m"),IFERROR(TEXT(DATEVALUE(M196),"d/m"),"—")))),"{P}",ENCODEURL(IFERROR(TEXT(T196,"#,##0"),"—"))),"{Y}",ENCODEURL('⚙️ 設定'!$B$3)),"{S}",ENCODEURL('⚙️ 設定'!$B$2)),"✈️ 出發前"))</f>
        <v/>
      </c>
      <c r="AF196" s="32">
        <f>IF(OR(B196="",C196=""),"",HYPERLINK("https://wa.me/"&amp;IF(LEN(REGEXREPLACE(""&amp;C196,"[^0-9]",""))=8,"852"&amp;REGEXREPLACE(""&amp;C196,"[^0-9]",""),REGEXREPLACE(""&amp;C196,"[^0-9]",""))&amp;"?text="&amp;SUBSTITUTE(SUBSTITUTE(SUBSTITUTE(SUBSTITUTE(SUBSTITUTE(SUBSTITUTE(SUBSTITUTE('⚙️ 設定'!$B$9,"{N}",ENCODEURL(B196)),"{D}",ENCODEURL(I196)),"{K}",ENCODEURL(IFERROR(TEXT(K196,"d/m"),IFERROR(TEXT(DATEVALUE(K196),"d/m"),"—")))),"{M}",ENCODEURL(IFERROR(TEXT(M196,"d/m"),IFERROR(TEXT(DATEVALUE(M196),"d/m"),"—")))),"{P}",ENCODEURL(IFERROR(TEXT(T196,"#,##0"),"—"))),"{Y}",ENCODEURL('⚙️ 設定'!$B$3)),"{S}",ENCODEURL('⚙️ 設定'!$B$2)),"🏠 回港後"))</f>
        <v/>
      </c>
    </row>
    <row r="197">
      <c r="A197" s="6" t="n"/>
      <c r="K197" s="6" t="n"/>
      <c r="M197" s="6" t="n"/>
      <c r="T197" s="33" t="n"/>
      <c r="U197" s="34" t="n"/>
      <c r="V197" s="29" t="n"/>
      <c r="W197" s="27">
        <f>IF(K197="","",IF(ISNUMBER(K197),K197-2,IFERROR(DATEVALUE(K197)-2,"")))</f>
        <v/>
      </c>
      <c r="X197" s="29" t="n"/>
      <c r="Y197" s="27">
        <f>IF(M197="","",IF(ISNUMBER(M197),M197+2,IFERROR(DATEVALUE(M197)+2,"")))</f>
        <v/>
      </c>
      <c r="Z197" s="29" t="n"/>
      <c r="AA197" s="29" t="n"/>
      <c r="AB197" s="29" t="n"/>
      <c r="AC197" s="29" t="n"/>
      <c r="AD197" s="30">
        <f>IF(OR(B197="",C197=""),"",HYPERLINK("https://wa.me/"&amp;IF(LEN(REGEXREPLACE(""&amp;C197,"[^0-9]",""))=8,"852"&amp;REGEXREPLACE(""&amp;C197,"[^0-9]",""),REGEXREPLACE(""&amp;C197,"[^0-9]",""))&amp;"?text="&amp;SUBSTITUTE(SUBSTITUTE(SUBSTITUTE(SUBSTITUTE(SUBSTITUTE(SUBSTITUTE(SUBSTITUTE('⚙️ 設定'!$B$5,"{N}",ENCODEURL(B197)),"{D}",ENCODEURL(I197)),"{K}",ENCODEURL(IFERROR(TEXT(K197,"d/m"),IFERROR(TEXT(DATEVALUE(K197),"d/m"),"—")))),"{M}",ENCODEURL(IFERROR(TEXT(M197,"d/m"),IFERROR(TEXT(DATEVALUE(M197),"d/m"),"—")))),"{P}",ENCODEURL(IFERROR(TEXT(T197,"#,##0"),"—"))),"{Y}",ENCODEURL('⚙️ 設定'!$B$3)),"{S}",ENCODEURL('⚙️ 設定'!$B$2)),"💰 追保費"))</f>
        <v/>
      </c>
      <c r="AE197" s="31">
        <f>IF(OR(B197="",C197=""),"",HYPERLINK("https://wa.me/"&amp;IF(LEN(REGEXREPLACE(""&amp;C197,"[^0-9]",""))=8,"852"&amp;REGEXREPLACE(""&amp;C197,"[^0-9]",""),REGEXREPLACE(""&amp;C197,"[^0-9]",""))&amp;"?text="&amp;SUBSTITUTE(SUBSTITUTE(SUBSTITUTE(SUBSTITUTE(SUBSTITUTE(SUBSTITUTE(SUBSTITUTE('⚙️ 設定'!$B$7,"{N}",ENCODEURL(B197)),"{D}",ENCODEURL(I197)),"{K}",ENCODEURL(IFERROR(TEXT(K197,"d/m"),IFERROR(TEXT(DATEVALUE(K197),"d/m"),"—")))),"{M}",ENCODEURL(IFERROR(TEXT(M197,"d/m"),IFERROR(TEXT(DATEVALUE(M197),"d/m"),"—")))),"{P}",ENCODEURL(IFERROR(TEXT(T197,"#,##0"),"—"))),"{Y}",ENCODEURL('⚙️ 設定'!$B$3)),"{S}",ENCODEURL('⚙️ 設定'!$B$2)),"✈️ 出發前"))</f>
        <v/>
      </c>
      <c r="AF197" s="32">
        <f>IF(OR(B197="",C197=""),"",HYPERLINK("https://wa.me/"&amp;IF(LEN(REGEXREPLACE(""&amp;C197,"[^0-9]",""))=8,"852"&amp;REGEXREPLACE(""&amp;C197,"[^0-9]",""),REGEXREPLACE(""&amp;C197,"[^0-9]",""))&amp;"?text="&amp;SUBSTITUTE(SUBSTITUTE(SUBSTITUTE(SUBSTITUTE(SUBSTITUTE(SUBSTITUTE(SUBSTITUTE('⚙️ 設定'!$B$9,"{N}",ENCODEURL(B197)),"{D}",ENCODEURL(I197)),"{K}",ENCODEURL(IFERROR(TEXT(K197,"d/m"),IFERROR(TEXT(DATEVALUE(K197),"d/m"),"—")))),"{M}",ENCODEURL(IFERROR(TEXT(M197,"d/m"),IFERROR(TEXT(DATEVALUE(M197),"d/m"),"—")))),"{P}",ENCODEURL(IFERROR(TEXT(T197,"#,##0"),"—"))),"{Y}",ENCODEURL('⚙️ 設定'!$B$3)),"{S}",ENCODEURL('⚙️ 設定'!$B$2)),"🏠 回港後"))</f>
        <v/>
      </c>
    </row>
    <row r="198">
      <c r="A198" s="6" t="n"/>
      <c r="K198" s="6" t="n"/>
      <c r="M198" s="6" t="n"/>
      <c r="T198" s="33" t="n"/>
      <c r="U198" s="34" t="n"/>
      <c r="V198" s="29" t="n"/>
      <c r="W198" s="27">
        <f>IF(K198="","",IF(ISNUMBER(K198),K198-2,IFERROR(DATEVALUE(K198)-2,"")))</f>
        <v/>
      </c>
      <c r="X198" s="29" t="n"/>
      <c r="Y198" s="27">
        <f>IF(M198="","",IF(ISNUMBER(M198),M198+2,IFERROR(DATEVALUE(M198)+2,"")))</f>
        <v/>
      </c>
      <c r="Z198" s="29" t="n"/>
      <c r="AA198" s="29" t="n"/>
      <c r="AB198" s="29" t="n"/>
      <c r="AC198" s="29" t="n"/>
      <c r="AD198" s="30">
        <f>IF(OR(B198="",C198=""),"",HYPERLINK("https://wa.me/"&amp;IF(LEN(REGEXREPLACE(""&amp;C198,"[^0-9]",""))=8,"852"&amp;REGEXREPLACE(""&amp;C198,"[^0-9]",""),REGEXREPLACE(""&amp;C198,"[^0-9]",""))&amp;"?text="&amp;SUBSTITUTE(SUBSTITUTE(SUBSTITUTE(SUBSTITUTE(SUBSTITUTE(SUBSTITUTE(SUBSTITUTE('⚙️ 設定'!$B$5,"{N}",ENCODEURL(B198)),"{D}",ENCODEURL(I198)),"{K}",ENCODEURL(IFERROR(TEXT(K198,"d/m"),IFERROR(TEXT(DATEVALUE(K198),"d/m"),"—")))),"{M}",ENCODEURL(IFERROR(TEXT(M198,"d/m"),IFERROR(TEXT(DATEVALUE(M198),"d/m"),"—")))),"{P}",ENCODEURL(IFERROR(TEXT(T198,"#,##0"),"—"))),"{Y}",ENCODEURL('⚙️ 設定'!$B$3)),"{S}",ENCODEURL('⚙️ 設定'!$B$2)),"💰 追保費"))</f>
        <v/>
      </c>
      <c r="AE198" s="31">
        <f>IF(OR(B198="",C198=""),"",HYPERLINK("https://wa.me/"&amp;IF(LEN(REGEXREPLACE(""&amp;C198,"[^0-9]",""))=8,"852"&amp;REGEXREPLACE(""&amp;C198,"[^0-9]",""),REGEXREPLACE(""&amp;C198,"[^0-9]",""))&amp;"?text="&amp;SUBSTITUTE(SUBSTITUTE(SUBSTITUTE(SUBSTITUTE(SUBSTITUTE(SUBSTITUTE(SUBSTITUTE('⚙️ 設定'!$B$7,"{N}",ENCODEURL(B198)),"{D}",ENCODEURL(I198)),"{K}",ENCODEURL(IFERROR(TEXT(K198,"d/m"),IFERROR(TEXT(DATEVALUE(K198),"d/m"),"—")))),"{M}",ENCODEURL(IFERROR(TEXT(M198,"d/m"),IFERROR(TEXT(DATEVALUE(M198),"d/m"),"—")))),"{P}",ENCODEURL(IFERROR(TEXT(T198,"#,##0"),"—"))),"{Y}",ENCODEURL('⚙️ 設定'!$B$3)),"{S}",ENCODEURL('⚙️ 設定'!$B$2)),"✈️ 出發前"))</f>
        <v/>
      </c>
      <c r="AF198" s="32">
        <f>IF(OR(B198="",C198=""),"",HYPERLINK("https://wa.me/"&amp;IF(LEN(REGEXREPLACE(""&amp;C198,"[^0-9]",""))=8,"852"&amp;REGEXREPLACE(""&amp;C198,"[^0-9]",""),REGEXREPLACE(""&amp;C198,"[^0-9]",""))&amp;"?text="&amp;SUBSTITUTE(SUBSTITUTE(SUBSTITUTE(SUBSTITUTE(SUBSTITUTE(SUBSTITUTE(SUBSTITUTE('⚙️ 設定'!$B$9,"{N}",ENCODEURL(B198)),"{D}",ENCODEURL(I198)),"{K}",ENCODEURL(IFERROR(TEXT(K198,"d/m"),IFERROR(TEXT(DATEVALUE(K198),"d/m"),"—")))),"{M}",ENCODEURL(IFERROR(TEXT(M198,"d/m"),IFERROR(TEXT(DATEVALUE(M198),"d/m"),"—")))),"{P}",ENCODEURL(IFERROR(TEXT(T198,"#,##0"),"—"))),"{Y}",ENCODEURL('⚙️ 設定'!$B$3)),"{S}",ENCODEURL('⚙️ 設定'!$B$2)),"🏠 回港後"))</f>
        <v/>
      </c>
    </row>
    <row r="199">
      <c r="A199" s="6" t="n"/>
      <c r="K199" s="6" t="n"/>
      <c r="M199" s="6" t="n"/>
      <c r="T199" s="33" t="n"/>
      <c r="U199" s="34" t="n"/>
      <c r="V199" s="29" t="n"/>
      <c r="W199" s="27">
        <f>IF(K199="","",IF(ISNUMBER(K199),K199-2,IFERROR(DATEVALUE(K199)-2,"")))</f>
        <v/>
      </c>
      <c r="X199" s="29" t="n"/>
      <c r="Y199" s="27">
        <f>IF(M199="","",IF(ISNUMBER(M199),M199+2,IFERROR(DATEVALUE(M199)+2,"")))</f>
        <v/>
      </c>
      <c r="Z199" s="29" t="n"/>
      <c r="AA199" s="29" t="n"/>
      <c r="AB199" s="29" t="n"/>
      <c r="AC199" s="29" t="n"/>
      <c r="AD199" s="30">
        <f>IF(OR(B199="",C199=""),"",HYPERLINK("https://wa.me/"&amp;IF(LEN(REGEXREPLACE(""&amp;C199,"[^0-9]",""))=8,"852"&amp;REGEXREPLACE(""&amp;C199,"[^0-9]",""),REGEXREPLACE(""&amp;C199,"[^0-9]",""))&amp;"?text="&amp;SUBSTITUTE(SUBSTITUTE(SUBSTITUTE(SUBSTITUTE(SUBSTITUTE(SUBSTITUTE(SUBSTITUTE('⚙️ 設定'!$B$5,"{N}",ENCODEURL(B199)),"{D}",ENCODEURL(I199)),"{K}",ENCODEURL(IFERROR(TEXT(K199,"d/m"),IFERROR(TEXT(DATEVALUE(K199),"d/m"),"—")))),"{M}",ENCODEURL(IFERROR(TEXT(M199,"d/m"),IFERROR(TEXT(DATEVALUE(M199),"d/m"),"—")))),"{P}",ENCODEURL(IFERROR(TEXT(T199,"#,##0"),"—"))),"{Y}",ENCODEURL('⚙️ 設定'!$B$3)),"{S}",ENCODEURL('⚙️ 設定'!$B$2)),"💰 追保費"))</f>
        <v/>
      </c>
      <c r="AE199" s="31">
        <f>IF(OR(B199="",C199=""),"",HYPERLINK("https://wa.me/"&amp;IF(LEN(REGEXREPLACE(""&amp;C199,"[^0-9]",""))=8,"852"&amp;REGEXREPLACE(""&amp;C199,"[^0-9]",""),REGEXREPLACE(""&amp;C199,"[^0-9]",""))&amp;"?text="&amp;SUBSTITUTE(SUBSTITUTE(SUBSTITUTE(SUBSTITUTE(SUBSTITUTE(SUBSTITUTE(SUBSTITUTE('⚙️ 設定'!$B$7,"{N}",ENCODEURL(B199)),"{D}",ENCODEURL(I199)),"{K}",ENCODEURL(IFERROR(TEXT(K199,"d/m"),IFERROR(TEXT(DATEVALUE(K199),"d/m"),"—")))),"{M}",ENCODEURL(IFERROR(TEXT(M199,"d/m"),IFERROR(TEXT(DATEVALUE(M199),"d/m"),"—")))),"{P}",ENCODEURL(IFERROR(TEXT(T199,"#,##0"),"—"))),"{Y}",ENCODEURL('⚙️ 設定'!$B$3)),"{S}",ENCODEURL('⚙️ 設定'!$B$2)),"✈️ 出發前"))</f>
        <v/>
      </c>
      <c r="AF199" s="32">
        <f>IF(OR(B199="",C199=""),"",HYPERLINK("https://wa.me/"&amp;IF(LEN(REGEXREPLACE(""&amp;C199,"[^0-9]",""))=8,"852"&amp;REGEXREPLACE(""&amp;C199,"[^0-9]",""),REGEXREPLACE(""&amp;C199,"[^0-9]",""))&amp;"?text="&amp;SUBSTITUTE(SUBSTITUTE(SUBSTITUTE(SUBSTITUTE(SUBSTITUTE(SUBSTITUTE(SUBSTITUTE('⚙️ 設定'!$B$9,"{N}",ENCODEURL(B199)),"{D}",ENCODEURL(I199)),"{K}",ENCODEURL(IFERROR(TEXT(K199,"d/m"),IFERROR(TEXT(DATEVALUE(K199),"d/m"),"—")))),"{M}",ENCODEURL(IFERROR(TEXT(M199,"d/m"),IFERROR(TEXT(DATEVALUE(M199),"d/m"),"—")))),"{P}",ENCODEURL(IFERROR(TEXT(T199,"#,##0"),"—"))),"{Y}",ENCODEURL('⚙️ 設定'!$B$3)),"{S}",ENCODEURL('⚙️ 設定'!$B$2)),"🏠 回港後"))</f>
        <v/>
      </c>
    </row>
    <row r="200">
      <c r="A200" s="6" t="n"/>
      <c r="K200" s="6" t="n"/>
      <c r="M200" s="6" t="n"/>
      <c r="T200" s="33" t="n"/>
      <c r="U200" s="34" t="n"/>
      <c r="V200" s="29" t="n"/>
      <c r="W200" s="27">
        <f>IF(K200="","",IF(ISNUMBER(K200),K200-2,IFERROR(DATEVALUE(K200)-2,"")))</f>
        <v/>
      </c>
      <c r="X200" s="29" t="n"/>
      <c r="Y200" s="27">
        <f>IF(M200="","",IF(ISNUMBER(M200),M200+2,IFERROR(DATEVALUE(M200)+2,"")))</f>
        <v/>
      </c>
      <c r="Z200" s="29" t="n"/>
      <c r="AA200" s="29" t="n"/>
      <c r="AB200" s="29" t="n"/>
      <c r="AC200" s="29" t="n"/>
      <c r="AD200" s="30">
        <f>IF(OR(B200="",C200=""),"",HYPERLINK("https://wa.me/"&amp;IF(LEN(REGEXREPLACE(""&amp;C200,"[^0-9]",""))=8,"852"&amp;REGEXREPLACE(""&amp;C200,"[^0-9]",""),REGEXREPLACE(""&amp;C200,"[^0-9]",""))&amp;"?text="&amp;SUBSTITUTE(SUBSTITUTE(SUBSTITUTE(SUBSTITUTE(SUBSTITUTE(SUBSTITUTE(SUBSTITUTE('⚙️ 設定'!$B$5,"{N}",ENCODEURL(B200)),"{D}",ENCODEURL(I200)),"{K}",ENCODEURL(IFERROR(TEXT(K200,"d/m"),IFERROR(TEXT(DATEVALUE(K200),"d/m"),"—")))),"{M}",ENCODEURL(IFERROR(TEXT(M200,"d/m"),IFERROR(TEXT(DATEVALUE(M200),"d/m"),"—")))),"{P}",ENCODEURL(IFERROR(TEXT(T200,"#,##0"),"—"))),"{Y}",ENCODEURL('⚙️ 設定'!$B$3)),"{S}",ENCODEURL('⚙️ 設定'!$B$2)),"💰 追保費"))</f>
        <v/>
      </c>
      <c r="AE200" s="31">
        <f>IF(OR(B200="",C200=""),"",HYPERLINK("https://wa.me/"&amp;IF(LEN(REGEXREPLACE(""&amp;C200,"[^0-9]",""))=8,"852"&amp;REGEXREPLACE(""&amp;C200,"[^0-9]",""),REGEXREPLACE(""&amp;C200,"[^0-9]",""))&amp;"?text="&amp;SUBSTITUTE(SUBSTITUTE(SUBSTITUTE(SUBSTITUTE(SUBSTITUTE(SUBSTITUTE(SUBSTITUTE('⚙️ 設定'!$B$7,"{N}",ENCODEURL(B200)),"{D}",ENCODEURL(I200)),"{K}",ENCODEURL(IFERROR(TEXT(K200,"d/m"),IFERROR(TEXT(DATEVALUE(K200),"d/m"),"—")))),"{M}",ENCODEURL(IFERROR(TEXT(M200,"d/m"),IFERROR(TEXT(DATEVALUE(M200),"d/m"),"—")))),"{P}",ENCODEURL(IFERROR(TEXT(T200,"#,##0"),"—"))),"{Y}",ENCODEURL('⚙️ 設定'!$B$3)),"{S}",ENCODEURL('⚙️ 設定'!$B$2)),"✈️ 出發前"))</f>
        <v/>
      </c>
      <c r="AF200" s="32">
        <f>IF(OR(B200="",C200=""),"",HYPERLINK("https://wa.me/"&amp;IF(LEN(REGEXREPLACE(""&amp;C200,"[^0-9]",""))=8,"852"&amp;REGEXREPLACE(""&amp;C200,"[^0-9]",""),REGEXREPLACE(""&amp;C200,"[^0-9]",""))&amp;"?text="&amp;SUBSTITUTE(SUBSTITUTE(SUBSTITUTE(SUBSTITUTE(SUBSTITUTE(SUBSTITUTE(SUBSTITUTE('⚙️ 設定'!$B$9,"{N}",ENCODEURL(B200)),"{D}",ENCODEURL(I200)),"{K}",ENCODEURL(IFERROR(TEXT(K200,"d/m"),IFERROR(TEXT(DATEVALUE(K200),"d/m"),"—")))),"{M}",ENCODEURL(IFERROR(TEXT(M200,"d/m"),IFERROR(TEXT(DATEVALUE(M200),"d/m"),"—")))),"{P}",ENCODEURL(IFERROR(TEXT(T200,"#,##0"),"—"))),"{Y}",ENCODEURL('⚙️ 設定'!$B$3)),"{S}",ENCODEURL('⚙️ 設定'!$B$2)),"🏠 回港後"))</f>
        <v/>
      </c>
    </row>
    <row r="201">
      <c r="A201" s="6" t="n"/>
      <c r="K201" s="6" t="n"/>
      <c r="M201" s="6" t="n"/>
      <c r="T201" s="33" t="n"/>
      <c r="U201" s="34" t="n"/>
      <c r="V201" s="29" t="n"/>
      <c r="W201" s="27">
        <f>IF(K201="","",IF(ISNUMBER(K201),K201-2,IFERROR(DATEVALUE(K201)-2,"")))</f>
        <v/>
      </c>
      <c r="X201" s="29" t="n"/>
      <c r="Y201" s="27">
        <f>IF(M201="","",IF(ISNUMBER(M201),M201+2,IFERROR(DATEVALUE(M201)+2,"")))</f>
        <v/>
      </c>
      <c r="Z201" s="29" t="n"/>
      <c r="AA201" s="29" t="n"/>
      <c r="AB201" s="29" t="n"/>
      <c r="AC201" s="29" t="n"/>
      <c r="AD201" s="30">
        <f>IF(OR(B201="",C201=""),"",HYPERLINK("https://wa.me/"&amp;IF(LEN(REGEXREPLACE(""&amp;C201,"[^0-9]",""))=8,"852"&amp;REGEXREPLACE(""&amp;C201,"[^0-9]",""),REGEXREPLACE(""&amp;C201,"[^0-9]",""))&amp;"?text="&amp;SUBSTITUTE(SUBSTITUTE(SUBSTITUTE(SUBSTITUTE(SUBSTITUTE(SUBSTITUTE(SUBSTITUTE('⚙️ 設定'!$B$5,"{N}",ENCODEURL(B201)),"{D}",ENCODEURL(I201)),"{K}",ENCODEURL(IFERROR(TEXT(K201,"d/m"),IFERROR(TEXT(DATEVALUE(K201),"d/m"),"—")))),"{M}",ENCODEURL(IFERROR(TEXT(M201,"d/m"),IFERROR(TEXT(DATEVALUE(M201),"d/m"),"—")))),"{P}",ENCODEURL(IFERROR(TEXT(T201,"#,##0"),"—"))),"{Y}",ENCODEURL('⚙️ 設定'!$B$3)),"{S}",ENCODEURL('⚙️ 設定'!$B$2)),"💰 追保費"))</f>
        <v/>
      </c>
      <c r="AE201" s="31">
        <f>IF(OR(B201="",C201=""),"",HYPERLINK("https://wa.me/"&amp;IF(LEN(REGEXREPLACE(""&amp;C201,"[^0-9]",""))=8,"852"&amp;REGEXREPLACE(""&amp;C201,"[^0-9]",""),REGEXREPLACE(""&amp;C201,"[^0-9]",""))&amp;"?text="&amp;SUBSTITUTE(SUBSTITUTE(SUBSTITUTE(SUBSTITUTE(SUBSTITUTE(SUBSTITUTE(SUBSTITUTE('⚙️ 設定'!$B$7,"{N}",ENCODEURL(B201)),"{D}",ENCODEURL(I201)),"{K}",ENCODEURL(IFERROR(TEXT(K201,"d/m"),IFERROR(TEXT(DATEVALUE(K201),"d/m"),"—")))),"{M}",ENCODEURL(IFERROR(TEXT(M201,"d/m"),IFERROR(TEXT(DATEVALUE(M201),"d/m"),"—")))),"{P}",ENCODEURL(IFERROR(TEXT(T201,"#,##0"),"—"))),"{Y}",ENCODEURL('⚙️ 設定'!$B$3)),"{S}",ENCODEURL('⚙️ 設定'!$B$2)),"✈️ 出發前"))</f>
        <v/>
      </c>
      <c r="AF201" s="32">
        <f>IF(OR(B201="",C201=""),"",HYPERLINK("https://wa.me/"&amp;IF(LEN(REGEXREPLACE(""&amp;C201,"[^0-9]",""))=8,"852"&amp;REGEXREPLACE(""&amp;C201,"[^0-9]",""),REGEXREPLACE(""&amp;C201,"[^0-9]",""))&amp;"?text="&amp;SUBSTITUTE(SUBSTITUTE(SUBSTITUTE(SUBSTITUTE(SUBSTITUTE(SUBSTITUTE(SUBSTITUTE('⚙️ 設定'!$B$9,"{N}",ENCODEURL(B201)),"{D}",ENCODEURL(I201)),"{K}",ENCODEURL(IFERROR(TEXT(K201,"d/m"),IFERROR(TEXT(DATEVALUE(K201),"d/m"),"—")))),"{M}",ENCODEURL(IFERROR(TEXT(M201,"d/m"),IFERROR(TEXT(DATEVALUE(M201),"d/m"),"—")))),"{P}",ENCODEURL(IFERROR(TEXT(T201,"#,##0"),"—"))),"{Y}",ENCODEURL('⚙️ 設定'!$B$3)),"{S}",ENCODEURL('⚙️ 設定'!$B$2)),"🏠 回港後"))</f>
        <v/>
      </c>
    </row>
    <row r="203">
      <c r="A203" s="17" t="inlineStr">
        <is>
          <t>© 2026 Ferryrichman · 自家研發 · 版權所有，未經授權不得複製或分發 · v3.10</t>
        </is>
      </c>
    </row>
  </sheetData>
  <dataValidations count="3">
    <dataValidation sqref="V2:V201" showDropDown="0" showInputMessage="0" showErrorMessage="0" allowBlank="1" type="list">
      <formula1>"待收資料,已收資料,已出單,已收保單,已完成,已取消"</formula1>
    </dataValidation>
    <dataValidation sqref="X2:X201 Z2:Z201 AC2:AC201" showDropDown="0" showInputMessage="0" showErrorMessage="0" allowBlank="1" type="list">
      <formula1>"✓,未,免"</formula1>
    </dataValidation>
    <dataValidation sqref="AA2:AA201" showDropDown="0" showInputMessage="0" showErrorMessage="0" allowBlank="1" type="list">
      <formula1>"無索償,索償中,已成功,已失敗"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22" customWidth="1" min="1" max="1"/>
    <col width="60" customWidth="1" min="2" max="2"/>
  </cols>
  <sheetData>
    <row r="1">
      <c r="A1" s="35" t="inlineStr">
        <is>
          <t>⚙️ 快速設定</t>
        </is>
      </c>
    </row>
    <row r="2" ht="28" customHeight="1">
      <c r="A2" s="36" t="inlineStr">
        <is>
          <t>你的英文名／簽名</t>
        </is>
      </c>
      <c r="B2" s="37" t="inlineStr">
        <is>
          <t>Jim</t>
        </is>
      </c>
    </row>
    <row r="3" ht="28" customHeight="1">
      <c r="A3" s="36" t="inlineStr">
        <is>
          <t>PayMe / FPS 收款方式</t>
        </is>
      </c>
      <c r="B3" s="37" t="inlineStr">
        <is>
          <t>PayMe / FPS: 5123 4567</t>
        </is>
      </c>
    </row>
    <row r="5" ht="100" customHeight="1">
      <c r="A5" s="38" t="inlineStr">
        <is>
          <t>💰 追保費 URL 模板</t>
        </is>
      </c>
      <c r="B5" s="39" t="inlineStr">
        <is>
          <t>Hi%20{N}%EF%BC%8C%0A%0A%E5%A4%9A%E8%AC%9D%20send%20%E8%B3%87%E6%96%99%E3%80%82%E4%BD%A0%20{K}%20%E5%87%BA%E7%99%BC%E5%8E%BB%20{D}%20%E5%98%85%20PRUChoice%20%E6%97%85%E9%81%8A%E4%BF%9D%E9%9A%AA%EF%BC%8C%E4%BF%9D%E8%B2%BB%20HK%24{P}%20%E4%BB%B2%E6%9C%AA%E6%94%B6%E5%88%B0%E3%80%82%0A%0A%E7%82%BA%E7%A2%BA%E4%BF%9D%E6%BA%96%E6%99%82%E5%87%BA%E5%96%AE%EF%BC%88%E8%A6%81%E5%87%BA%E7%99%BC%E5%89%8D%201%20%E6%97%A5%EF%BC%89%EF%BC%8C%E9%BA%BB%E7%85%A9%E4%BB%8A%E6%97%A5%EF%BC%8F%E8%81%BD%E6%97%A5%E6%96%B9%E4%BE%BF%E6%99%82%20pay%20%E6%88%91%EF%BC%9A%0A%3E%3E%20{Y}%0A%0APay%20%E5%92%97%20send%20%E5%80%8B%20screenshot%20%E9%81%8E%E5%9A%9F%EF%BC%8C%E6%88%91%E5%8D%B3%E5%88%BB%E5%B9%AB%E4%BD%A0%E5%87%BA%E5%96%AE%E3%80%82%0A%0A%E2%80%94%20{S}</t>
        </is>
      </c>
    </row>
    <row r="6" ht="180" customHeight="1">
      <c r="A6" s="40" t="inlineStr">
        <is>
          <t>↳ 預覽 (僅供參考)</t>
        </is>
      </c>
      <c r="B6" s="41" t="inlineStr">
        <is>
          <t>Hi [名]，
多謝 send 資料。你 [出發日] 出發去 [目的地] 嘅 PRUChoice 旅遊保險，保費 HK$[保費] 仲未收到。
為確保準時出單（要出發前 1 日），麻煩今日／聽日方便時 pay 我：
&gt;&gt; [PayMe]
Pay 咗 send 個 screenshot 過嚟，我即刻幫你出單。
— [簽名]</t>
        </is>
      </c>
    </row>
    <row r="7" ht="100" customHeight="1">
      <c r="A7" s="38" t="inlineStr">
        <is>
          <t>✈️ 出發前 URL 模板</t>
        </is>
      </c>
      <c r="B7" s="42" t="inlineStr">
        <is>
          <t>Hi%20{N}%EF%BC%8C%0A%0A{K}%20%E5%B0%B1%E5%87%BA%E7%99%BC%E5%8E%BB%20{D}%20%E5%96%87%E3%80%82%0A%0A%2A%2A%2A%20%E5%87%BA%E7%99%BC%E5%89%8D%E6%BA%AB%E9%A6%A8%E6%8F%90%E7%A4%BA%20%2A%2A%2A%0A-%20%E4%BF%9D%E5%96%AE%20PDF%20%E8%A8%98%E5%BE%97%E9%9B%A2%E7%B7%9A%E5%84%B2%E5%A5%BD%0A-%20%E4%BF%9D%E8%AA%A0%2024%20%E5%B0%8F%E6%99%82%E7%B7%8A%E6%80%A5%E7%86%B1%E7%B7%9A%EF%BC%9A%E8%A6%8B%E4%BF%9D%E5%96%AE%E5%85%A7%0A-%20%E6%84%8F%E5%A4%96%E8%A8%98%E5%BE%97%E4%BF%9D%E7%95%99%E6%99%92%E6%94%B6%E6%93%9A%0A-%20%E9%81%BA%E5%A4%B1%E8%B2%A1%E7%89%A9%E9%9C%80%2024%20%E5%B0%8F%E6%99%82%E5%85%A7%E7%95%B6%E5%9C%B0%E5%A0%B1%E8%AD%A6%0A%0A%E6%9C%89%E5%92%A9%E4%BA%8B%E9%9A%A8%E6%99%82%20WhatsApp%20%E6%88%91%EF%BC%8C%E7%A5%9D%E6%97%85%E9%80%94%E6%84%89%E5%BF%AB%EF%BC%81%0A%0A%E2%80%94%20{S}</t>
        </is>
      </c>
    </row>
    <row r="8" ht="180" customHeight="1">
      <c r="A8" s="40" t="inlineStr">
        <is>
          <t>↳ 預覽 (僅供參考)</t>
        </is>
      </c>
      <c r="B8" s="41" t="inlineStr">
        <is>
          <t>Hi [名]，
[出發日] 就出發去 [目的地] 喇。
*** 出發前溫馨提示 ***
- 保單 PDF 記得離線儲好
- 保誠 24 小時緊急熱線：見保單內
- 意外記得保留晒收據
- 遺失財物需 24 小時內當地報警
有咩事隨時 WhatsApp 我，祝旅途愉快！
— [簽名]</t>
        </is>
      </c>
    </row>
    <row r="9" ht="100" customHeight="1">
      <c r="A9" s="38" t="inlineStr">
        <is>
          <t>🏠 回港後 URL 模板</t>
        </is>
      </c>
      <c r="B9" s="43" t="inlineStr">
        <is>
          <t>Hi%20{N}%EF%BC%8C%0A%0A%E6%AD%A1%E8%BF%8E%E8%BF%94%E5%9A%9F%E9%A6%99%E6%B8%AF%E3%80%82{D}%20%E7%8E%A9%E5%BE%97%E9%BB%9E%E5%91%80%EF%BC%9F%0A%0A%E5%A6%82%E6%97%85%E7%A8%8B%E6%9C%89%E4%BB%BB%E4%BD%95%20delay%E3%80%81%E8%A1%8C%E6%9D%8E%E9%81%BA%E5%A4%B1%E3%80%81%E8%BA%AB%E9%AB%94%E5%94%94%E8%88%92%E6%9C%8D%E7%AD%89%EF%BC%8C%E8%A8%98%E5%BE%97%E8%A9%B1%E6%88%91%E7%9F%A5%EF%BC%8C%E6%88%91%E5%B9%AB%E4%BD%A0%E5%AE%89%E6%8E%92%E7%B4%A2%E5%84%9F%E6%89%8B%E7%BA%8C%E3%80%82%0A%EF%BC%88%E7%B4%A2%E5%84%9F%E8%A6%81%E5%96%BA%E5%9B%9E%E6%B8%AF%E5%BE%8C%2031%20%E6%97%A5%E5%85%A7%E6%8F%90%E4%BA%A4%EF%BC%89%0A%0A%E5%86%87%E4%BA%8B%E5%B0%B1%E7%95%B6%E6%88%91%20say%20hi%E3%80%82%E6%9C%89%E5%85%B6%E4%BB%96%E4%BF%9D%E9%9A%AA%E9%9C%80%E8%A6%81%E8%A8%98%E5%BE%97%E6%90%B5%E6%88%91%EF%BC%81%0A%0A%E2%80%94%20{S}</t>
        </is>
      </c>
    </row>
    <row r="10" ht="180" customHeight="1">
      <c r="A10" s="40" t="inlineStr">
        <is>
          <t>↳ 預覽 (僅供參考)</t>
        </is>
      </c>
      <c r="B10" s="41" t="inlineStr">
        <is>
          <t>Hi [名]，
歡迎返嚟香港。[目的地] 玩得點呀？
如旅程有任何 delay、行李遺失、身體唔舒服等，記得話我知，我幫你安排索償手續。
（索償要喺回港後 31 日內提交）
冇事就當我 say hi。有其他保險需要記得搵我！
— [簽名]</t>
        </is>
      </c>
    </row>
    <row r="12">
      <c r="A12" s="44" t="inlineStr">
        <is>
          <t>👉 使用說明</t>
        </is>
      </c>
    </row>
    <row r="13" ht="34" customHeight="1">
      <c r="A13" s="45" t="inlineStr">
        <is>
          <t>B2 英文名／簽名</t>
        </is>
      </c>
      <c r="B13" s="46" t="inlineStr">
        <is>
          <t>會自動代入 3 段訊息尾嘅「— 你名」（訊息會顯示「— Jim」），唔使每次自己打。</t>
        </is>
      </c>
    </row>
    <row r="14" ht="34" customHeight="1">
      <c r="A14" s="45" t="inlineStr">
        <is>
          <t>B3 PayMe / FPS</t>
        </is>
      </c>
      <c r="B14" s="46" t="inlineStr">
        <is>
          <t>會自動代入追保費訊息，客人一睇就知邊到 pay。</t>
        </is>
      </c>
    </row>
    <row r="15" ht="170" customHeight="1">
      <c r="A15" s="47" t="inlineStr">
        <is>
          <t>💰 追保費 (emoji版·Apps Script用)</t>
        </is>
      </c>
      <c r="B15" s="48" t="inlineStr">
        <is>
          <t>Hi [名]！
多謝 send 資料 🙏 你 [出發日] 出發去 [目的地] 嘅 PRUChoice 旅遊保險，保費 HK$[保費] 仲未收到。
為確保準時出單（要出發前 1 日），麻煩今日／聽日方便時 pay 我：
🅿️ [PayMe]
Pay 咗 send 個 screenshot 過嚟，我即刻幫你出單 🙌
— [簽名]</t>
        </is>
      </c>
    </row>
    <row r="16" ht="34" customHeight="1">
      <c r="A16" s="45" t="inlineStr">
        <is>
          <t>B6 / B8 / B10 預覽</t>
        </is>
      </c>
      <c r="B16" s="46" t="inlineStr">
        <is>
          <t>同上模板對應嘅可讀版本，方便你睇明白訊息係點樣。★ 呢啲 preview 格改咗係「唔會影響」發出嘅訊息，只係 reference。</t>
        </is>
      </c>
    </row>
    <row r="17" ht="170" customHeight="1">
      <c r="A17" s="47" t="inlineStr">
        <is>
          <t>✈️ 出發前 (emoji版·Apps Script用)</t>
        </is>
      </c>
      <c r="B17" s="49" t="inlineStr">
        <is>
          <t>Hi [名]！
[出發日] 就出發去 [目的地] 喇 🎉
出發前溫馨提示：
✅ 保單 PDF 記得離線儲好
📞 保誠 24 小時緊急熱線：見保單內
🧾 意外記得保留晒收據
⚠️ 遺失財物需 24 小時內當地報警
有咩事隨時 WhatsApp 我 🙂 祝旅途愉快！✈️🌟
— [簽名]</t>
        </is>
      </c>
    </row>
    <row r="18" ht="34" customHeight="1">
      <c r="A18" s="45" t="inlineStr">
        <is>
          <t>★ 200 行客戶自動更新</t>
        </is>
      </c>
      <c r="B18" s="46" t="inlineStr">
        <is>
          <t>「客戶追蹤」所有行嘅 WhatsApp 掣即刻用 B2/B3 嘅新值。</t>
        </is>
      </c>
    </row>
    <row r="19" ht="170" customHeight="1">
      <c r="A19" s="47" t="inlineStr">
        <is>
          <t>🏠 回港後 (emoji版·Apps Script用)</t>
        </is>
      </c>
      <c r="B19" s="50" t="inlineStr">
        <is>
          <t>Hi [名]！
歡迎返嚟香港 🏠 [目的地] 玩得點呀？
如旅程有任何 delay、行李遺失、身體唔舒服等，記得話我知，我幫你安排索償手續 📝
（索償要喺回港後 31 日內提交）
冇事就當我 say hi 🙂 有其他保險需要記得搵我！
— [簽名]</t>
        </is>
      </c>
    </row>
    <row r="28">
      <c r="A28" s="17" t="inlineStr">
        <is>
          <t>© 2026 Ferryrichman · 自家研發 · 版權所有，未經授權不得複製或分發 · v3.10</t>
        </is>
      </c>
    </row>
  </sheetData>
  <mergeCells count="3">
    <mergeCell ref="A28:B28"/>
    <mergeCell ref="A1:B1"/>
    <mergeCell ref="A12:B1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0" customWidth="1" min="1" max="1"/>
    <col width="100" customWidth="1" min="2" max="2"/>
  </cols>
  <sheetData>
    <row r="1">
      <c r="A1" s="35" t="inlineStr">
        <is>
          <t>🚀 Emoji 升級 — 令 WhatsApp 訊息可以有 emoji（可選功能）</t>
        </is>
      </c>
    </row>
    <row r="2" ht="50" customHeight="1">
      <c r="A2" s="51" t="inlineStr">
        <is>
          <t>預設版本嘅 WhatsApp 訊息係純文字，因為 Google Sheet 內置嘅 URL 編碼有 bug 會將 emoji 拆爛成 �。 如果你想 WhatsApp 訊息有正常 emoji，跟以下 3 個 step 一次過設定：</t>
        </is>
      </c>
    </row>
    <row r="4" ht="80" customHeight="1">
      <c r="A4" s="52" t="inlineStr">
        <is>
          <t>Step 1</t>
        </is>
      </c>
      <c r="B4" s="20" t="inlineStr">
        <is>
          <t>打開 Google Sheet 頂部選單「擴充功能 → Apps Script」→ 刪晒入面預設嘅 code → 貼入下面 B7 格全部 code → 撳「儲存」（磁碟 icon）→ 撳「執行」→ 授權（一次性，跟 Google 提示做）→ 睇到 "Execution completed" 就 OK。</t>
        </is>
      </c>
    </row>
    <row r="6">
      <c r="A6" s="52" t="inlineStr">
        <is>
          <t>Step 2</t>
        </is>
      </c>
      <c r="B6" s="53" t="inlineStr">
        <is>
          <t>👇 全部 code（click B7 格→Ctrl+A→Ctrl+C→貼入 Apps Script 編輯器）</t>
        </is>
      </c>
    </row>
    <row r="7" ht="420" customHeight="1">
      <c r="B7" s="54" t="inlineStr">
        <is>
          <t xml:space="preserve">/**
 * FRM Tracker — WhatsApp URL builder
 * Bypasses Google Sheet's broken ENCODEURL for emoji.
 * Returns full wa.me URL with proper JS encodeURIComponent.
 */
function WA_LINK(row, kind) {
  if (!row || !kind) return '';
  var ss = SpreadsheetApp.getActiveSpreadsheet();
  var tracker = ss.getSheetByName('客戶追蹤');
  var cfg = ss.getSheetByName('⚙️ 設定');
  if (!tracker || !cfg) return '';
  // Read row values (A=1, B=2, ..., T=20)
  var vals = tracker.getRange(row, 1, 1, 20).getValues()[0];
  var name = vals[1];   // B 英文姓名
  var phone = vals[2];  // C 電話
  var dest = vals[8];   // I 目的地
  var kDate = vals[10]; // K 出發日
  var mDate = vals[12]; // M 回港日
  var prem = vals[19];  // T 保費
  if (!name || !phone) return '';
  // Read config (readable templates in B15/B17/B19)
  var tplMap = { chase: 'B15', predep: 'B17', ret: 'B19' };
  var tplCell = tplMap[kind];
  if (!tplCell) return '';
  var msg = String(cfg.getRange(tplCell).getValue() || '');
  var sig = String(cfg.getRange('B2').getValue() || 'Jim');
  var pay = String(cfg.getRange('B3').getValue() || '');
  // Format helpers
  var fmtD = function(d) {
    if (d instanceof Date) return d.getDate() + '/' + (d.getMonth() + 1);
    if (!d) return '—';
    return String(d);
  };
  var fmtN = function(n) {
    if (typeof n === 'number') return n.toLocaleString();
    return n ? String(n) : '—';
  };
  // Substitute placeholders
  msg = msg
    .replace(/\[名\]/g, String(name))
    .replace(/\[目的地\]/g, String(dest || ''))
    .replace(/\[出發日\]/g, fmtD(kDate))
    .replace(/\[回港日\]/g, fmtD(mDate))
    .replace(/\[保費\]/g, fmtN(prem))
    .replace(/\[PayMe\]/g, pay)
    .replace(/\[簽名\]/g, sig);
  // Normalise phone → 852-prefixed international
  var digits = String(phone).replace(/[^0-9]/g, '');
  if (digits.length === 8) digits = '852' + digits;
  // encodeURIComponent handles emoji correctly (unlike Sheet's ENCODEURL)
  return 'https://wa.me/' + digits + '?text=' + encodeURIComponent(msg);
}
</t>
        </is>
      </c>
    </row>
    <row r="9" ht="80" customHeight="1">
      <c r="A9" s="52" t="inlineStr">
        <is>
          <t>Step 3</t>
        </is>
      </c>
      <c r="B9" s="20" t="inlineStr">
        <is>
          <t>去「⚙️ 設定」分頁，B15/B17/B19 已經預備咗 3 段「有 emoji 版本」訊息範本（可讀格式）。設定好 Apps Script 之後，喺「客戶追蹤」分頁揀 AD2 到 AF201 呢個範圍 → 貼入下面 B10 格嘅新公式 → 3 個 WhatsApp 掣自動用返有 emoji 版本。</t>
        </is>
      </c>
    </row>
    <row r="10" ht="150" customHeight="1">
      <c r="A10" s="24" t="inlineStr">
        <is>
          <t>新公式</t>
        </is>
      </c>
      <c r="B10" s="54" t="inlineStr">
        <is>
          <t>AD 欄:
=IF(OR(B2="",C2=""),"",HYPERLINK(WA_LINK(ROW(),"chase"),"💰 追保費"))
AE 欄:
=IF(OR(B2="",C2=""),"",HYPERLINK(WA_LINK(ROW(),"predep"),"✈️ 出發前"))
AF 欄:
=IF(OR(B2="",C2=""),"",HYPERLINK(WA_LINK(ROW(),"ret"),"🏠 回港後"))</t>
        </is>
      </c>
    </row>
    <row r="12" ht="100" customHeight="1">
      <c r="A12" s="55" t="inlineStr">
        <is>
          <t>⚠️ 注意</t>
        </is>
      </c>
      <c r="B12" s="46" t="inlineStr">
        <is>
          <t>• Apps Script 首次執行需要授權（Google 會彈警告「未經驗證嘅開發者」— 撳「進階 → 前往（不安全）」，然後 accept）。呢個係你自己 Google 帳號授權自己嘅 script，冇任何 3rd party 涉入。
• Apps Script 執行有輕微延遲（幾秒），比原生公式慢。
• 每個 sheet copy 都要各自 setup 一次（Apps Script 唔跟 xlsx 走）。
• 想返返純文字版本：將 3 個新公式改返 v3.10 default 就得（原公式喺 tracker 現有 AD/AE/AF 格）。</t>
        </is>
      </c>
    </row>
    <row r="14">
      <c r="A14" s="17" t="inlineStr">
        <is>
          <t>© 2026 Ferryrichman · 自家研發 · 版權所有，未經授權不得複製或分發 · v3.10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2026-07-26T07:41:48Z</dcterms:created>
  <dcterms:modified xmlns:dcterms="http://purl.org/dc/terms/" xmlns:xsi="http://www.w3.org/2001/XMLSchema-instance" xsi:type="dcterms:W3CDTF">2026-07-26T07:41:48Z</dcterms:modified>
</cp:coreProperties>
</file>